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C:\Users\7pc1907\Desktop\"/>
    </mc:Choice>
  </mc:AlternateContent>
  <xr:revisionPtr revIDLastSave="0" documentId="13_ncr:1_{AAB5E71C-5A77-4FBA-9632-2DC76813E60D}"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AA34" i="12" l="1"/>
  <c r="AA33" i="12"/>
  <c r="AA31" i="12"/>
  <c r="AA29" i="12"/>
  <c r="AA28" i="12"/>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AM35" i="10"/>
  <c r="C35" i="10"/>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CO34" i="10"/>
</calcChain>
</file>

<file path=xl/sharedStrings.xml><?xml version="1.0" encoding="utf-8"?>
<sst xmlns="http://schemas.openxmlformats.org/spreadsheetml/2006/main" count="1130" uniqueCount="560">
  <si>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</si>
  <si>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</si>
  <si>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</si>
  <si>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</si>
  <si>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</si>
  <si>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</si>
  <si>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</si>
  <si>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</si>
  <si>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</si>
  <si>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</si>
  <si>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</si>
  <si>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</si>
  <si>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</si>
  <si>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</si>
  <si>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</si>
  <si>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</si>
  <si>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</si>
  <si>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</si>
  <si>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</si>
  <si>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</si>
  <si>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</si>
  <si>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</si>
  <si>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</si>
  <si>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</si>
  <si>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</si>
  <si>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</si>
  <si>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</si>
  <si>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</si>
  <si>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</si>
  <si>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</si>
  <si>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</si>
  <si>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</si>
  <si>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</si>
  <si>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</si>
  <si>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</si>
  <si>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</si>
  <si>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</si>
  <si>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</si>
  <si>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</si>
  <si>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</si>
  <si>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</si>
  <si>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</si>
  <si>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</si>
  <si>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</si>
  <si>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</si>
  <si>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</si>
  <si>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</si>
  <si>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</si>
  <si>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</si>
  <si>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</si>
  <si>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</si>
  <si>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</si>
  <si>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</si>
  <si>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</si>
  <si>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</si>
  <si>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</si>
  <si>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</si>
  <si>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</si>
  <si>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</si>
  <si>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</si>
  <si>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</si>
  <si>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</si>
  <si>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</si>
  <si>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</si>
  <si>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</si>
  <si>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</si>
  <si>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</si>
  <si>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</si>
  <si>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</si>
  <si>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</si>
  <si>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</si>
  <si>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</si>
  <si>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</si>
  <si>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</si>
  <si>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</si>
  <si>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</si>
  <si>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</si>
  <si>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</si>
  <si>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</si>
  <si>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</si>
  <si>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</si>
  <si>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</si>
  <si>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</si>
  <si>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</si>
  <si>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</si>
  <si>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</si>
  <si>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</si>
  <si>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</si>
  <si>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</si>
  <si>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</si>
  <si>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</si>
  <si>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</si>
  <si>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</si>
  <si>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</si>
  <si>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和寒町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</si>
  <si>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</si>
  <si>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</si>
  <si>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</si>
  <si>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</si>
  <si>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</si>
  <si>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</si>
  <si>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</si>
  <si>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</si>
  <si>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</si>
  <si>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</si>
  <si>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</si>
  <si>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</si>
  <si>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</si>
  <si>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</si>
  <si>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</si>
  <si>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</si>
  <si>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</si>
  <si>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</si>
  <si>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</si>
  <si>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</si>
  <si>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</si>
  <si>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</si>
  <si>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</si>
  <si>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</si>
  <si>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</si>
  <si>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</si>
  <si>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</si>
  <si>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</si>
  <si>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</si>
  <si>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</si>
  <si>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</si>
  <si>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</si>
  <si>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</si>
  <si>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</si>
  <si>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</si>
  <si>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</si>
  <si>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</si>
  <si>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</si>
  <si>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</si>
  <si>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</si>
  <si>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</si>
  <si>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</si>
  <si>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</si>
  <si>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</si>
  <si>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</si>
  <si>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</si>
  <si>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</si>
  <si>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</si>
  <si>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</si>
  <si>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</si>
  <si>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</si>
  <si>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</si>
  <si>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</si>
  <si>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</si>
  <si>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</si>
  <si>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</si>
  <si>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</si>
  <si>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</si>
  <si>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</si>
  <si>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</si>
  <si>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</si>
  <si>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</si>
  <si>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</si>
  <si>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</si>
  <si>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</si>
  <si>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</si>
  <si>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</si>
  <si>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</si>
  <si>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</si>
  <si>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</si>
  <si>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</si>
  <si>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</si>
  <si>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</si>
  <si>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</si>
  <si>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</si>
  <si>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</si>
  <si>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</si>
  <si>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</si>
  <si>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</si>
  <si>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</si>
  <si>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</si>
  <si>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</si>
  <si>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</si>
  <si>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</si>
  <si>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</si>
  <si>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</si>
  <si>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</si>
  <si>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</si>
  <si>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</si>
  <si>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</si>
  <si>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</si>
  <si>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</si>
  <si>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</si>
  <si>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</si>
  <si>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</si>
  <si>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</si>
  <si>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</si>
  <si>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</si>
  <si>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</si>
  <si>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</si>
  <si>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</si>
  <si>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</si>
  <si>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</si>
  <si>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</si>
  <si>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</si>
  <si>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</si>
  <si>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</si>
  <si>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</si>
  <si>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北海道和寒町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</si>
  <si>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</si>
  <si>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</si>
  <si>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</si>
  <si>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</si>
  <si>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</si>
  <si>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</si>
  <si>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</si>
  <si>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</si>
  <si>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</si>
  <si>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</si>
  <si>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</si>
  <si>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</si>
  <si>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</si>
  <si>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</si>
  <si>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</si>
  <si>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</si>
  <si>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</si>
  <si>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</si>
  <si>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</si>
  <si>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</si>
  <si>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</si>
  <si>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</si>
  <si>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</si>
  <si>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</si>
  <si>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</si>
  <si>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</si>
  <si>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</si>
  <si>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</si>
  <si>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</si>
  <si>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</si>
  <si>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</si>
  <si>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</si>
  <si>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</si>
  <si>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</si>
  <si>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</si>
  <si>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</si>
  <si>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</si>
  <si>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</si>
  <si>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</si>
  <si>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</si>
  <si>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</si>
  <si>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</si>
  <si>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</si>
  <si>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</si>
  <si>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</si>
  <si>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</si>
  <si>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</si>
  <si>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</si>
  <si>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</si>
  <si>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</si>
  <si>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</si>
  <si>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</si>
  <si>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</si>
  <si>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</si>
  <si>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</si>
  <si>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</si>
  <si>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</si>
  <si>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</si>
  <si>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</si>
  <si>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</si>
  <si>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</si>
  <si>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</si>
  <si>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</si>
  <si>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</si>
  <si>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</si>
  <si>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</si>
  <si>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</si>
  <si>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</si>
  <si>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</si>
  <si>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</si>
  <si>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</si>
  <si>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</si>
  <si>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</si>
  <si>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</si>
  <si>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</si>
  <si>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</si>
  <si>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</si>
  <si>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</si>
  <si>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</si>
  <si>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</si>
  <si>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</si>
  <si>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</si>
  <si>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</si>
  <si>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</si>
  <si>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</si>
  <si>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</si>
  <si>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</si>
  <si>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</si>
  <si>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</si>
  <si>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</si>
  <si>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</si>
  <si>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</si>
  <si>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</si>
  <si>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</si>
  <si>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</si>
  <si>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</si>
  <si>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</si>
  <si>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</si>
  <si>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</si>
  <si>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</si>
  <si>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</si>
  <si>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</si>
  <si>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</si>
  <si>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</si>
  <si>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</si>
  <si>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</si>
  <si>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</si>
  <si>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</si>
  <si>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</si>
  <si>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</si>
  <si>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</si>
  <si>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</si>
  <si>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</si>
  <si>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</si>
  <si>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</si>
  <si>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</si>
  <si>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</si>
  <si>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</si>
  <si>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</si>
  <si>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</si>
  <si>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</si>
  <si>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</si>
  <si>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</si>
  <si>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</si>
  <si>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</si>
  <si>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</si>
  <si>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</si>
  <si>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</si>
  <si>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</si>
  <si>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</si>
  <si>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</si>
  <si>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</si>
  <si>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</si>
  <si>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</si>
  <si>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</si>
  <si>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</si>
  <si>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</si>
  <si>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</si>
  <si>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</si>
  <si>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</si>
  <si>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</si>
  <si>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</si>
  <si>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</si>
  <si>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</si>
  <si>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</si>
  <si>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</si>
  <si>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</si>
  <si>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</si>
  <si>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</si>
  <si>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</si>
  <si>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北海道和寒町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</si>
  <si>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</si>
  <si>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</si>
  <si>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</si>
  <si>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</si>
  <si>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</si>
  <si>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</si>
  <si>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</si>
  <si>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</si>
  <si>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</si>
  <si>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</si>
  <si>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</si>
  <si>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</si>
  <si>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</si>
  <si>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</si>
  <si>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</si>
  <si>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</si>
  <si>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</si>
  <si>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</si>
  <si>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</si>
  <si>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</si>
  <si>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</si>
  <si>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</si>
  <si>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</si>
  <si>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</si>
  <si>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</si>
  <si>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</si>
  <si>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</si>
  <si>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</si>
  <si>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</si>
  <si>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</si>
  <si>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</si>
  <si>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</si>
  <si>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</si>
  <si>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</si>
  <si>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国民健康保険特別会計（診療施設勘定）</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</si>
  <si>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</si>
  <si>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</si>
  <si>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</si>
  <si>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</si>
  <si>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</si>
  <si>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</si>
  <si>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</si>
  <si>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</si>
  <si>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</si>
  <si>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</si>
  <si>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</si>
  <si>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</si>
  <si>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</si>
  <si>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</si>
  <si>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</si>
  <si>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</si>
  <si>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</si>
  <si>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</si>
  <si>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</si>
  <si>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</si>
  <si>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</si>
  <si>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</si>
  <si>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</si>
  <si>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</si>
  <si>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</si>
  <si>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</si>
  <si>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</si>
  <si>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</si>
  <si>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</si>
  <si>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</si>
  <si>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</si>
  <si>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</si>
  <si>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</si>
  <si>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</si>
  <si>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</si>
  <si>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</si>
  <si>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</si>
  <si>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</si>
  <si>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</si>
  <si>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</si>
  <si>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</si>
  <si>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</si>
  <si>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</si>
  <si>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</si>
  <si>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</si>
  <si>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</si>
  <si>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</si>
  <si>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</si>
  <si>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</si>
  <si>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</si>
  <si>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</si>
  <si>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</si>
  <si>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</si>
  <si>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</si>
  <si>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</si>
  <si>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</si>
  <si>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</si>
  <si>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</si>
  <si>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</si>
  <si>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</si>
  <si>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</si>
  <si>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</si>
  <si>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</si>
  <si>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</si>
  <si>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</si>
  <si>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</si>
  <si>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</si>
  <si>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</si>
  <si>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</si>
  <si>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</si>
  <si>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</si>
  <si>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</si>
  <si>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</si>
  <si>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</si>
  <si>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</si>
  <si>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</si>
  <si>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</si>
  <si>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</si>
  <si>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</si>
  <si>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</si>
  <si>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</si>
  <si>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</si>
  <si>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</si>
  <si>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</si>
  <si>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</si>
  <si>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</si>
  <si>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</si>
  <si>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</si>
  <si>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</si>
  <si>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</si>
  <si>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</si>
  <si>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</si>
  <si>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</si>
  <si>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</si>
  <si>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</si>
  <si>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</si>
  <si>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</si>
  <si>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</si>
  <si>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</si>
  <si>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</si>
  <si>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</si>
  <si>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</si>
  <si>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</si>
  <si>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</si>
  <si>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</si>
  <si>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</si>
  <si>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</si>
  <si>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</si>
  <si>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</si>
  <si>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</si>
  <si>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</si>
  <si>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</si>
  <si>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</si>
  <si>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</si>
  <si>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</si>
  <si>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</si>
  <si>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</si>
  <si>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</si>
  <si>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</si>
  <si>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</si>
  <si>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</si>
  <si>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</si>
  <si>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</si>
  <si>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</si>
  <si>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</si>
  <si>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</si>
  <si>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</si>
  <si>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</si>
  <si>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</si>
  <si>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</si>
  <si>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</si>
  <si>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</si>
  <si>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</si>
  <si>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</si>
  <si>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</si>
  <si>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</si>
  <si>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</si>
  <si>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</si>
  <si>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</si>
  <si>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</si>
  <si>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</si>
  <si>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1.43</t>
  </si>
  <si>
    <t>▲ 1.35</t>
  </si>
  <si>
    <t>▲ 7.03</t>
  </si>
  <si>
    <t>一般会計</t>
  </si>
  <si>
    <t>公共下水道事業特別会計</t>
  </si>
  <si>
    <t>後期高齢者医療特別会計</t>
  </si>
  <si>
    <t>国民健康保険特別会計（診療施設勘定）</t>
  </si>
  <si>
    <t>国民健康保険特別会計（保険事業勘定）</t>
  </si>
  <si>
    <t>簡易水道事業特別会計</t>
  </si>
  <si>
    <t>介護保険特別会計（介護サービス事業勘定）</t>
  </si>
  <si>
    <t>介護保険特別会計（保険事業勘定）</t>
  </si>
  <si>
    <t>その他会計（赤字）</t>
  </si>
  <si>
    <t>その他会計（黒字）</t>
  </si>
  <si>
    <t>R01</t>
    <phoneticPr fontId="5"/>
  </si>
  <si>
    <t>R02</t>
    <phoneticPr fontId="5"/>
  </si>
  <si>
    <t>R03</t>
    <phoneticPr fontId="5"/>
  </si>
  <si>
    <t>R04</t>
    <phoneticPr fontId="5"/>
  </si>
  <si>
    <t>R05</t>
    <phoneticPr fontId="5"/>
  </si>
  <si>
    <t>-</t>
    <phoneticPr fontId="10"/>
  </si>
  <si>
    <t>公共施設建設基金</t>
    <rPh sb="0" eb="4">
      <t>コウキョウシセツ</t>
    </rPh>
    <rPh sb="4" eb="8">
      <t>ケンセツキキン</t>
    </rPh>
    <phoneticPr fontId="5"/>
  </si>
  <si>
    <t>総合体育施設建設基金</t>
    <rPh sb="0" eb="10">
      <t>ソウゴウタイイクシセツケンセツキキン</t>
    </rPh>
    <phoneticPr fontId="10"/>
  </si>
  <si>
    <t>地域福祉基金</t>
    <rPh sb="0" eb="6">
      <t>チイキフクシキキン</t>
    </rPh>
    <phoneticPr fontId="10"/>
  </si>
  <si>
    <t>米穀類乾燥調製貯蔵施設</t>
    <rPh sb="0" eb="11">
      <t>ベイコクルイカンソウチョウセイチョゾウシセツ</t>
    </rPh>
    <phoneticPr fontId="10"/>
  </si>
  <si>
    <t>ふるさとまちづくり応援基金</t>
    <rPh sb="9" eb="13">
      <t>オウエンキキン</t>
    </rPh>
    <phoneticPr fontId="10"/>
  </si>
  <si>
    <t>士別地方消防事務組合</t>
    <rPh sb="0" eb="4">
      <t>シベツチホウ</t>
    </rPh>
    <rPh sb="4" eb="6">
      <t>ショウボウ</t>
    </rPh>
    <rPh sb="6" eb="10">
      <t>ジムクミアイ</t>
    </rPh>
    <phoneticPr fontId="10"/>
  </si>
  <si>
    <t>上川教育研修センター組合</t>
    <rPh sb="0" eb="2">
      <t>カミカワ</t>
    </rPh>
    <rPh sb="2" eb="4">
      <t>キョウイク</t>
    </rPh>
    <rPh sb="4" eb="6">
      <t>ケンシュウ</t>
    </rPh>
    <rPh sb="10" eb="12">
      <t>クミアイ</t>
    </rPh>
    <phoneticPr fontId="10"/>
  </si>
  <si>
    <t>-</t>
    <phoneticPr fontId="2"/>
  </si>
  <si>
    <t>-</t>
    <phoneticPr fontId="2"/>
  </si>
  <si>
    <t>和寒町土地開発公社</t>
    <rPh sb="0" eb="3">
      <t>ワッサムチョウ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</si>
</sst>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9" fillId="8" borderId="129" xfId="15" applyNumberFormat="1" applyFont="1" applyFill="1" applyBorder="1" applyAlignment="1" applyProtection="1">
      <alignment horizontal="right" vertical="center" shrinkToFit="1"/>
      <protection locked="0"/>
    </xf>
    <xf numFmtId="177" fontId="39" fillId="8" borderId="44" xfId="12" applyNumberFormat="1" applyFont="1" applyFill="1" applyBorder="1" applyAlignment="1" applyProtection="1">
      <alignment horizontal="right" vertical="center" shrinkToFit="1"/>
      <protection locked="0"/>
    </xf>
    <xf numFmtId="177" fontId="39" fillId="8" borderId="18" xfId="15" applyNumberFormat="1" applyFont="1" applyFill="1" applyBorder="1" applyAlignment="1" applyProtection="1">
      <alignment horizontal="right" vertical="center" shrinkToFit="1"/>
      <protection locked="0"/>
    </xf>
    <xf numFmtId="177" fontId="39"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9"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9" fillId="8" borderId="17" xfId="15" applyNumberFormat="1" applyFont="1" applyFill="1" applyBorder="1" applyAlignment="1" applyProtection="1">
      <alignment horizontal="right" vertical="center" shrinkToFit="1"/>
      <protection locked="0"/>
    </xf>
    <xf numFmtId="177" fontId="39" fillId="8" borderId="19" xfId="15" applyNumberFormat="1" applyFont="1" applyFill="1" applyBorder="1" applyAlignment="1" applyProtection="1">
      <alignment horizontal="right" vertical="center" shrinkToFit="1"/>
      <protection locked="0"/>
    </xf>
    <xf numFmtId="177" fontId="39" fillId="8" borderId="133" xfId="15"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9" fillId="8" borderId="128" xfId="15" applyNumberFormat="1" applyFont="1" applyFill="1" applyBorder="1" applyAlignment="1" applyProtection="1">
      <alignment horizontal="right" vertical="center" shrinkToFit="1"/>
      <protection locked="0"/>
    </xf>
    <xf numFmtId="177" fontId="39" fillId="8" borderId="130" xfId="15" applyNumberFormat="1" applyFont="1" applyFill="1" applyBorder="1" applyAlignment="1" applyProtection="1">
      <alignment horizontal="right" vertical="center" shrinkToFit="1"/>
      <protection locked="0"/>
    </xf>
    <xf numFmtId="177" fontId="39" fillId="8" borderId="131" xfId="15" applyNumberFormat="1" applyFont="1" applyFill="1" applyBorder="1" applyAlignment="1" applyProtection="1">
      <alignment horizontal="right" vertical="center" shrinkToFit="1"/>
      <protection locked="0"/>
    </xf>
    <xf numFmtId="177" fontId="39" fillId="8" borderId="132"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A232-4468-BE96-9596696F1F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183636</c:v>
                </c:pt>
                <c:pt idx="1">
                  <c:v>247652</c:v>
                </c:pt>
                <c:pt idx="2">
                  <c:v>210331</c:v>
                </c:pt>
                <c:pt idx="3">
                  <c:v>252989</c:v>
                </c:pt>
                <c:pt idx="4">
                  <c:v>145149</c:v>
                </c:pt>
              </c:numCache>
            </c:numRef>
          </c:val>
          <c:smooth val="0"/>
          <c:extLst>
            <c:ext xmlns:c16="http://schemas.microsoft.com/office/drawing/2014/chart" uri="{C3380CC4-5D6E-409C-BE32-E72D297353CC}">
              <c16:uniqueId val="{00000001-A232-4468-BE96-9596696F1F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3.99</c:v>
                </c:pt>
                <c:pt idx="1">
                  <c:v>3.33</c:v>
                </c:pt>
                <c:pt idx="2">
                  <c:v>3.75</c:v>
                </c:pt>
                <c:pt idx="3">
                  <c:v>4.1900000000000004</c:v>
                </c:pt>
                <c:pt idx="4">
                  <c:v>4.68</c:v>
                </c:pt>
              </c:numCache>
            </c:numRef>
          </c:val>
          <c:extLst>
            <c:ext xmlns:c16="http://schemas.microsoft.com/office/drawing/2014/chart" uri="{C3380CC4-5D6E-409C-BE32-E72D297353CC}">
              <c16:uniqueId val="{00000000-A314-4DA3-B713-48BCE19281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26.69</c:v>
                </c:pt>
                <c:pt idx="1">
                  <c:v>28.47</c:v>
                </c:pt>
                <c:pt idx="2">
                  <c:v>35.049999999999997</c:v>
                </c:pt>
                <c:pt idx="3">
                  <c:v>38.15</c:v>
                </c:pt>
                <c:pt idx="4">
                  <c:v>34.29</c:v>
                </c:pt>
              </c:numCache>
            </c:numRef>
          </c:val>
          <c:extLst>
            <c:ext xmlns:c16="http://schemas.microsoft.com/office/drawing/2014/chart" uri="{C3380CC4-5D6E-409C-BE32-E72D297353CC}">
              <c16:uniqueId val="{00000001-A314-4DA3-B713-48BCE19281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-1.43</c:v>
                </c:pt>
                <c:pt idx="2">
                  <c:v>9.06</c:v>
                </c:pt>
                <c:pt idx="3">
                  <c:v>-1.35</c:v>
                </c:pt>
                <c:pt idx="4">
                  <c:v>-7.03</c:v>
                </c:pt>
              </c:numCache>
            </c:numRef>
          </c:val>
          <c:smooth val="0"/>
          <c:extLst>
            <c:ext xmlns:c16="http://schemas.microsoft.com/office/drawing/2014/chart" uri="{C3380CC4-5D6E-409C-BE32-E72D297353CC}">
              <c16:uniqueId val="{00000002-A314-4DA3-B713-48BCE19281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11.3</c:v>
                </c:pt>
                <c:pt idx="2">
                  <c:v>#N/A</c:v>
                </c:pt>
                <c:pt idx="3">
                  <c:v>10.98</c:v>
                </c:pt>
                <c:pt idx="4">
                  <c:v>0</c:v>
                </c:pt>
                <c:pt idx="5">
                  <c:v>0</c:v>
                </c:pt>
                <c:pt idx="6">
                  <c:v>0</c:v>
                </c:pt>
                <c:pt idx="7">
                  <c:v>0</c:v>
                </c:pt>
                <c:pt idx="8">
                  <c:v>0</c:v>
                </c:pt>
                <c:pt idx="9">
                  <c:v>0</c:v>
                </c:pt>
              </c:numCache>
            </c:numRef>
          </c:val>
          <c:extLst>
            <c:ext xmlns:c16="http://schemas.microsoft.com/office/drawing/2014/chart" uri="{C3380CC4-5D6E-409C-BE32-E72D297353CC}">
              <c16:uniqueId val="{00000000-A2B8-4A94-9BCA-30D662698C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B8-4A94-9BCA-30D662698CB9}"/>
            </c:ext>
          </c:extLst>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0.59</c:v>
                </c:pt>
                <c:pt idx="2">
                  <c:v>#N/A</c:v>
                </c:pt>
                <c:pt idx="3">
                  <c:v>1</c:v>
                </c:pt>
                <c:pt idx="4">
                  <c:v>#N/A</c:v>
                </c:pt>
                <c:pt idx="5">
                  <c:v>1.75</c:v>
                </c:pt>
                <c:pt idx="6">
                  <c:v>#N/A</c:v>
                </c:pt>
                <c:pt idx="7">
                  <c:v>0</c:v>
                </c:pt>
                <c:pt idx="8">
                  <c:v>#N/A</c:v>
                </c:pt>
                <c:pt idx="9">
                  <c:v>0.01</c:v>
                </c:pt>
              </c:numCache>
            </c:numRef>
          </c:val>
          <c:extLst>
            <c:ext xmlns:c16="http://schemas.microsoft.com/office/drawing/2014/chart" uri="{C3380CC4-5D6E-409C-BE32-E72D297353CC}">
              <c16:uniqueId val="{00000002-A2B8-4A94-9BCA-30D662698CB9}"/>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3-A2B8-4A94-9BCA-30D662698CB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0.1</c:v>
                </c:pt>
                <c:pt idx="4">
                  <c:v>#N/A</c:v>
                </c:pt>
                <c:pt idx="5">
                  <c:v>0.47</c:v>
                </c:pt>
                <c:pt idx="6">
                  <c:v>#N/A</c:v>
                </c:pt>
                <c:pt idx="7">
                  <c:v>0.06</c:v>
                </c:pt>
                <c:pt idx="8">
                  <c:v>#N/A</c:v>
                </c:pt>
                <c:pt idx="9">
                  <c:v>0.2</c:v>
                </c:pt>
              </c:numCache>
            </c:numRef>
          </c:val>
          <c:extLst>
            <c:ext xmlns:c16="http://schemas.microsoft.com/office/drawing/2014/chart" uri="{C3380CC4-5D6E-409C-BE32-E72D297353CC}">
              <c16:uniqueId val="{00000004-A2B8-4A94-9BCA-30D662698CB9}"/>
            </c:ext>
          </c:extLst>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0.23</c:v>
                </c:pt>
                <c:pt idx="4">
                  <c:v>#N/A</c:v>
                </c:pt>
                <c:pt idx="5">
                  <c:v>0.28999999999999998</c:v>
                </c:pt>
                <c:pt idx="6">
                  <c:v>#N/A</c:v>
                </c:pt>
                <c:pt idx="7">
                  <c:v>0.05</c:v>
                </c:pt>
                <c:pt idx="8">
                  <c:v>#N/A</c:v>
                </c:pt>
                <c:pt idx="9">
                  <c:v>0.27</c:v>
                </c:pt>
              </c:numCache>
            </c:numRef>
          </c:val>
          <c:extLst>
            <c:ext xmlns:c16="http://schemas.microsoft.com/office/drawing/2014/chart" uri="{C3380CC4-5D6E-409C-BE32-E72D297353CC}">
              <c16:uniqueId val="{00000005-A2B8-4A94-9BCA-30D662698CB9}"/>
            </c:ext>
          </c:extLst>
        </c:ser>
        <c:ser>
          <c:idx val="6"/>
          <c:order val="6"/>
          <c:tx>
            <c:strRef>
              <c:f>データシート!$A$33</c:f>
              <c:strCache>
                <c:ptCount val="1"/>
                <c:pt idx="0">
                  <c:v>国民健康保険特別会計（診療施設勘定）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0.4</c:v>
                </c:pt>
                <c:pt idx="6">
                  <c:v>#N/A</c:v>
                </c:pt>
                <c:pt idx="7">
                  <c:v>0.61</c:v>
                </c:pt>
                <c:pt idx="8">
                  <c:v>#N/A</c:v>
                </c:pt>
                <c:pt idx="9">
                  <c:v>0.47</c:v>
                </c:pt>
              </c:numCache>
            </c:numRef>
          </c:val>
          <c:extLst>
            <c:ext xmlns:c16="http://schemas.microsoft.com/office/drawing/2014/chart" uri="{C3380CC4-5D6E-409C-BE32-E72D297353CC}">
              <c16:uniqueId val="{00000006-A2B8-4A94-9BCA-30D662698CB9}"/>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0.01</c:v>
                </c:pt>
                <c:pt idx="4">
                  <c:v>#N/A</c:v>
                </c:pt>
                <c:pt idx="5">
                  <c:v>0</c:v>
                </c:pt>
                <c:pt idx="6">
                  <c:v>#N/A</c:v>
                </c:pt>
                <c:pt idx="7">
                  <c:v>1.62</c:v>
                </c:pt>
                <c:pt idx="8">
                  <c:v>#N/A</c:v>
                </c:pt>
                <c:pt idx="9">
                  <c:v>0.67</c:v>
                </c:pt>
              </c:numCache>
            </c:numRef>
          </c:val>
          <c:extLst>
            <c:ext xmlns:c16="http://schemas.microsoft.com/office/drawing/2014/chart" uri="{C3380CC4-5D6E-409C-BE32-E72D297353CC}">
              <c16:uniqueId val="{00000007-A2B8-4A94-9BCA-30D662698CB9}"/>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0.13</c:v>
                </c:pt>
                <c:pt idx="2">
                  <c:v>#N/A</c:v>
                </c:pt>
                <c:pt idx="3">
                  <c:v>0.12</c:v>
                </c:pt>
                <c:pt idx="4">
                  <c:v>#N/A</c:v>
                </c:pt>
                <c:pt idx="5">
                  <c:v>0.03</c:v>
                </c:pt>
                <c:pt idx="6">
                  <c:v>#N/A</c:v>
                </c:pt>
                <c:pt idx="7">
                  <c:v>0.18</c:v>
                </c:pt>
                <c:pt idx="8">
                  <c:v>#N/A</c:v>
                </c:pt>
                <c:pt idx="9">
                  <c:v>0.8</c:v>
                </c:pt>
              </c:numCache>
            </c:numRef>
          </c:val>
          <c:extLst>
            <c:ext xmlns:c16="http://schemas.microsoft.com/office/drawing/2014/chart" uri="{C3380CC4-5D6E-409C-BE32-E72D297353CC}">
              <c16:uniqueId val="{00000008-A2B8-4A94-9BCA-30D662698C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3.99</c:v>
                </c:pt>
                <c:pt idx="2">
                  <c:v>#N/A</c:v>
                </c:pt>
                <c:pt idx="3">
                  <c:v>3.32</c:v>
                </c:pt>
                <c:pt idx="4">
                  <c:v>#N/A</c:v>
                </c:pt>
                <c:pt idx="5">
                  <c:v>3.75</c:v>
                </c:pt>
                <c:pt idx="6">
                  <c:v>#N/A</c:v>
                </c:pt>
                <c:pt idx="7">
                  <c:v>4.1900000000000004</c:v>
                </c:pt>
                <c:pt idx="8">
                  <c:v>#N/A</c:v>
                </c:pt>
                <c:pt idx="9">
                  <c:v>4.68</c:v>
                </c:pt>
              </c:numCache>
            </c:numRef>
          </c:val>
          <c:extLst>
            <c:ext xmlns:c16="http://schemas.microsoft.com/office/drawing/2014/chart" uri="{C3380CC4-5D6E-409C-BE32-E72D297353CC}">
              <c16:uniqueId val="{00000009-A2B8-4A94-9BCA-30D662698C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502</c:v>
                </c:pt>
                <c:pt idx="5">
                  <c:v>500</c:v>
                </c:pt>
                <c:pt idx="8">
                  <c:v>457</c:v>
                </c:pt>
                <c:pt idx="11">
                  <c:v>475</c:v>
                </c:pt>
                <c:pt idx="14">
                  <c:v>465</c:v>
                </c:pt>
              </c:numCache>
            </c:numRef>
          </c:val>
          <c:extLst>
            <c:ext xmlns:c16="http://schemas.microsoft.com/office/drawing/2014/chart" uri="{C3380CC4-5D6E-409C-BE32-E72D297353CC}">
              <c16:uniqueId val="{00000000-9738-4D98-9080-AF3045B015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38-4D98-9080-AF3045B015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22</c:v>
                </c:pt>
                <c:pt idx="6">
                  <c:v>0</c:v>
                </c:pt>
                <c:pt idx="9">
                  <c:v>0</c:v>
                </c:pt>
                <c:pt idx="12">
                  <c:v>0</c:v>
                </c:pt>
              </c:numCache>
            </c:numRef>
          </c:val>
          <c:extLst>
            <c:ext xmlns:c16="http://schemas.microsoft.com/office/drawing/2014/chart" uri="{C3380CC4-5D6E-409C-BE32-E72D297353CC}">
              <c16:uniqueId val="{00000002-9738-4D98-9080-AF3045B015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38-4D98-9080-AF3045B015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121</c:v>
                </c:pt>
                <c:pt idx="3">
                  <c:v>102</c:v>
                </c:pt>
                <c:pt idx="6">
                  <c:v>106</c:v>
                </c:pt>
                <c:pt idx="9">
                  <c:v>109</c:v>
                </c:pt>
                <c:pt idx="12">
                  <c:v>106</c:v>
                </c:pt>
              </c:numCache>
            </c:numRef>
          </c:val>
          <c:extLst>
            <c:ext xmlns:c16="http://schemas.microsoft.com/office/drawing/2014/chart" uri="{C3380CC4-5D6E-409C-BE32-E72D297353CC}">
              <c16:uniqueId val="{00000004-9738-4D98-9080-AF3045B015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38-4D98-9080-AF3045B015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38-4D98-9080-AF3045B015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461</c:v>
                </c:pt>
                <c:pt idx="3">
                  <c:v>478</c:v>
                </c:pt>
                <c:pt idx="6">
                  <c:v>485</c:v>
                </c:pt>
                <c:pt idx="9">
                  <c:v>529</c:v>
                </c:pt>
                <c:pt idx="12">
                  <c:v>520</c:v>
                </c:pt>
              </c:numCache>
            </c:numRef>
          </c:val>
          <c:extLst>
            <c:ext xmlns:c16="http://schemas.microsoft.com/office/drawing/2014/chart" uri="{C3380CC4-5D6E-409C-BE32-E72D297353CC}">
              <c16:uniqueId val="{00000007-9738-4D98-9080-AF3045B015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c:v>
                </c:pt>
                <c:pt idx="2">
                  <c:v>#N/A</c:v>
                </c:pt>
                <c:pt idx="3">
                  <c:v>#N/A</c:v>
                </c:pt>
                <c:pt idx="4">
                  <c:v>102</c:v>
                </c:pt>
                <c:pt idx="5">
                  <c:v>#N/A</c:v>
                </c:pt>
                <c:pt idx="6">
                  <c:v>#N/A</c:v>
                </c:pt>
                <c:pt idx="7">
                  <c:v>134</c:v>
                </c:pt>
                <c:pt idx="8">
                  <c:v>#N/A</c:v>
                </c:pt>
                <c:pt idx="9">
                  <c:v>#N/A</c:v>
                </c:pt>
                <c:pt idx="10">
                  <c:v>163</c:v>
                </c:pt>
                <c:pt idx="11">
                  <c:v>#N/A</c:v>
                </c:pt>
                <c:pt idx="12">
                  <c:v>#N/A</c:v>
                </c:pt>
                <c:pt idx="13">
                  <c:v>161</c:v>
                </c:pt>
                <c:pt idx="14">
                  <c:v>#N/A</c:v>
                </c:pt>
              </c:numCache>
            </c:numRef>
          </c:val>
          <c:smooth val="0"/>
          <c:extLst>
            <c:ext xmlns:c16="http://schemas.microsoft.com/office/drawing/2014/chart" uri="{C3380CC4-5D6E-409C-BE32-E72D297353CC}">
              <c16:uniqueId val="{00000008-9738-4D98-9080-AF3045B015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3778</c:v>
                </c:pt>
                <c:pt idx="5">
                  <c:v>3569</c:v>
                </c:pt>
                <c:pt idx="8">
                  <c:v>3537</c:v>
                </c:pt>
                <c:pt idx="11">
                  <c:v>3284</c:v>
                </c:pt>
                <c:pt idx="14">
                  <c:v>3028</c:v>
                </c:pt>
              </c:numCache>
            </c:numRef>
          </c:val>
          <c:extLst>
            <c:ext xmlns:c16="http://schemas.microsoft.com/office/drawing/2014/chart" uri="{C3380CC4-5D6E-409C-BE32-E72D297353CC}">
              <c16:uniqueId val="{00000000-F651-4BD5-8ADE-A6E1AC4DEA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651-4BD5-8ADE-A6E1AC4DEA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3418</c:v>
                </c:pt>
                <c:pt idx="5">
                  <c:v>3432</c:v>
                </c:pt>
                <c:pt idx="8">
                  <c:v>3985</c:v>
                </c:pt>
                <c:pt idx="11">
                  <c:v>4042</c:v>
                </c:pt>
                <c:pt idx="14">
                  <c:v>3922</c:v>
                </c:pt>
              </c:numCache>
            </c:numRef>
          </c:val>
          <c:extLst>
            <c:ext xmlns:c16="http://schemas.microsoft.com/office/drawing/2014/chart" uri="{C3380CC4-5D6E-409C-BE32-E72D297353CC}">
              <c16:uniqueId val="{00000002-F651-4BD5-8ADE-A6E1AC4DEA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51-4BD5-8ADE-A6E1AC4DEA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51-4BD5-8ADE-A6E1AC4DEA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51-4BD5-8ADE-A6E1AC4DEA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531</c:v>
                </c:pt>
                <c:pt idx="3">
                  <c:v>547</c:v>
                </c:pt>
                <c:pt idx="6">
                  <c:v>664</c:v>
                </c:pt>
                <c:pt idx="9">
                  <c:v>599</c:v>
                </c:pt>
                <c:pt idx="12">
                  <c:v>657</c:v>
                </c:pt>
              </c:numCache>
            </c:numRef>
          </c:val>
          <c:extLst>
            <c:ext xmlns:c16="http://schemas.microsoft.com/office/drawing/2014/chart" uri="{C3380CC4-5D6E-409C-BE32-E72D297353CC}">
              <c16:uniqueId val="{00000006-F651-4BD5-8ADE-A6E1AC4DEA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651-4BD5-8ADE-A6E1AC4DEA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890</c:v>
                </c:pt>
                <c:pt idx="3">
                  <c:v>878</c:v>
                </c:pt>
                <c:pt idx="6">
                  <c:v>961</c:v>
                </c:pt>
                <c:pt idx="9">
                  <c:v>913</c:v>
                </c:pt>
                <c:pt idx="12">
                  <c:v>855</c:v>
                </c:pt>
              </c:numCache>
            </c:numRef>
          </c:val>
          <c:extLst>
            <c:ext xmlns:c16="http://schemas.microsoft.com/office/drawing/2014/chart" uri="{C3380CC4-5D6E-409C-BE32-E72D297353CC}">
              <c16:uniqueId val="{00000008-F651-4BD5-8ADE-A6E1AC4DEA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51-4BD5-8ADE-A6E1AC4DEA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3737</c:v>
                </c:pt>
                <c:pt idx="3">
                  <c:v>3686</c:v>
                </c:pt>
                <c:pt idx="6">
                  <c:v>3616</c:v>
                </c:pt>
                <c:pt idx="9">
                  <c:v>3376</c:v>
                </c:pt>
                <c:pt idx="12">
                  <c:v>3092</c:v>
                </c:pt>
              </c:numCache>
            </c:numRef>
          </c:val>
          <c:extLst>
            <c:ext xmlns:c16="http://schemas.microsoft.com/office/drawing/2014/chart" uri="{C3380CC4-5D6E-409C-BE32-E72D297353CC}">
              <c16:uniqueId val="{0000000A-F651-4BD5-8ADE-A6E1AC4DEA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51-4BD5-8ADE-A6E1AC4DEA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1033</c:v>
                </c:pt>
                <c:pt idx="1">
                  <c:v>1074</c:v>
                </c:pt>
                <c:pt idx="2">
                  <c:v>969</c:v>
                </c:pt>
              </c:numCache>
            </c:numRef>
          </c:val>
          <c:extLst>
            <c:ext xmlns:c16="http://schemas.microsoft.com/office/drawing/2014/chart" uri="{C3380CC4-5D6E-409C-BE32-E72D297353CC}">
              <c16:uniqueId val="{00000000-1E6B-44F0-A242-166C0EF0C5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739</c:v>
                </c:pt>
                <c:pt idx="1">
                  <c:v>689</c:v>
                </c:pt>
                <c:pt idx="2">
                  <c:v>674</c:v>
                </c:pt>
              </c:numCache>
            </c:numRef>
          </c:val>
          <c:extLst>
            <c:ext xmlns:c16="http://schemas.microsoft.com/office/drawing/2014/chart" uri="{C3380CC4-5D6E-409C-BE32-E72D297353CC}">
              <c16:uniqueId val="{00000001-1E6B-44F0-A242-166C0EF0C5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1856</c:v>
                </c:pt>
                <c:pt idx="1">
                  <c:v>1860</c:v>
                </c:pt>
                <c:pt idx="2">
                  <c:v>1870</c:v>
                </c:pt>
              </c:numCache>
            </c:numRef>
          </c:val>
          <c:extLst>
            <c:ext xmlns:c16="http://schemas.microsoft.com/office/drawing/2014/chart" uri="{C3380CC4-5D6E-409C-BE32-E72D297353CC}">
              <c16:uniqueId val="{00000002-1E6B-44F0-A242-166C0EF0C5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
2,890
225.11
4,691,438
4,558,917
132,303
2,824,178
3,092,251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人口減少、高齢化比率の上昇により就業者が減少していることや、基幹産業が農業以外にないこと等から類似団体平均を下回っている。今後も行政の効率化に努め、財政の健全化を図る。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経費の削減等に取り組んでいることか</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類似団体平均を下回っている</a:t>
          </a:r>
          <a:r>
            <a:rPr kumimoji="1" lang="ja-JP" altLang="en-US" sz="1100">
              <a:solidFill>
                <a:schemeClr val="dk1"/>
              </a:solidFill>
              <a:effectLst/>
              <a:latin typeface="+mn-lt"/>
              <a:ea typeface="+mn-ea"/>
              <a:cs typeface="+mn-cs"/>
            </a:rPr>
            <a:t>が、類似団体平均に近づいてきているため、</a:t>
          </a:r>
          <a:r>
            <a:rPr kumimoji="1" lang="ja-JP" altLang="ja-JP" sz="1100">
              <a:solidFill>
                <a:schemeClr val="dk1"/>
              </a:solidFill>
              <a:effectLst/>
              <a:latin typeface="+mn-lt"/>
              <a:ea typeface="+mn-ea"/>
              <a:cs typeface="+mn-cs"/>
            </a:rPr>
            <a:t>新たな事務事業見直しや効果的な予算執行を進めながら、この水準を維持し、財政の健全化を図っていく。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96731</xdr:rowOff>
    </xdr:from>
    <xdr:to>
      <xdr:col>23</xdr:col>
      <xdr:colOff>133350</xdr:colOff>
      <xdr:row>63</xdr:row>
      <xdr:rowOff>94192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26631"/>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96731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77830"/>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16298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7783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16298</xdr:rowOff>
    </xdr:from>
    <xdr:to>
      <xdr:col>11</xdr:col>
      <xdr:colOff>31750</xdr:colOff>
      <xdr:row>62</xdr:row>
      <xdr:rowOff>16298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46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43392</xdr:rowOff>
    </xdr:from>
    <xdr:to>
      <xdr:col>23</xdr:col>
      <xdr:colOff>184150</xdr:colOff>
      <xdr:row>63</xdr:row>
      <xdr:rowOff>144992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59919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45931</xdr:rowOff>
    </xdr:from>
    <xdr:to>
      <xdr:col>19</xdr:col>
      <xdr:colOff>184150</xdr:colOff>
      <xdr:row>62</xdr:row>
      <xdr:rowOff>147531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136948</xdr:rowOff>
    </xdr:from>
    <xdr:to>
      <xdr:col>11</xdr:col>
      <xdr:colOff>82550</xdr:colOff>
      <xdr:row>62</xdr:row>
      <xdr:rowOff>67098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77275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136948</xdr:rowOff>
    </xdr:from>
    <xdr:to>
      <xdr:col>7</xdr:col>
      <xdr:colOff>31750</xdr:colOff>
      <xdr:row>62</xdr:row>
      <xdr:rowOff>67098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77275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職員の新陳代謝及び平成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年から令和元年</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かけて行った事務事業の見直しにより平均値を下回っている。</a:t>
          </a:r>
          <a:endParaRPr lang="ja-JP" altLang="ja-JP" sz="1400">
            <a:effectLst/>
          </a:endParaRPr>
        </a:p>
        <a:p>
          <a:r>
            <a:rPr kumimoji="1" lang="ja-JP" altLang="ja-JP" sz="1100">
              <a:solidFill>
                <a:schemeClr val="dk1"/>
              </a:solidFill>
              <a:effectLst/>
              <a:latin typeface="+mn-lt"/>
              <a:ea typeface="+mn-ea"/>
              <a:cs typeface="+mn-cs"/>
            </a:rPr>
            <a:t>行政サービスとのバランスを考慮しながら財政運営に努める。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128132</xdr:rowOff>
    </xdr:from>
    <xdr:to>
      <xdr:col>23</xdr:col>
      <xdr:colOff>133350</xdr:colOff>
      <xdr:row>82</xdr:row>
      <xdr:rowOff>149368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7032"/>
          <a:ext cx="8382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114525</xdr:rowOff>
    </xdr:from>
    <xdr:to>
      <xdr:col>19</xdr:col>
      <xdr:colOff>133350</xdr:colOff>
      <xdr:row>82</xdr:row>
      <xdr:rowOff>128132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3425"/>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100149</xdr:rowOff>
    </xdr:from>
    <xdr:to>
      <xdr:col>15</xdr:col>
      <xdr:colOff>82550</xdr:colOff>
      <xdr:row>82</xdr:row>
      <xdr:rowOff>114525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9049"/>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76175</xdr:rowOff>
    </xdr:from>
    <xdr:to>
      <xdr:col>11</xdr:col>
      <xdr:colOff>31750</xdr:colOff>
      <xdr:row>82</xdr:row>
      <xdr:rowOff>100149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5075"/>
          <a:ext cx="889000" cy="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98568</xdr:rowOff>
    </xdr:from>
    <xdr:to>
      <xdr:col>23</xdr:col>
      <xdr:colOff>184150</xdr:colOff>
      <xdr:row>83</xdr:row>
      <xdr:rowOff>28718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115095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77332</xdr:rowOff>
    </xdr:from>
    <xdr:to>
      <xdr:col>19</xdr:col>
      <xdr:colOff>184150</xdr:colOff>
      <xdr:row>83</xdr:row>
      <xdr:rowOff>7482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17659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63725</xdr:rowOff>
    </xdr:from>
    <xdr:to>
      <xdr:col>15</xdr:col>
      <xdr:colOff>133350</xdr:colOff>
      <xdr:row>82</xdr:row>
      <xdr:rowOff>165325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49349</xdr:rowOff>
    </xdr:from>
    <xdr:to>
      <xdr:col>11</xdr:col>
      <xdr:colOff>82550</xdr:colOff>
      <xdr:row>82</xdr:row>
      <xdr:rowOff>150949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161126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25375</xdr:rowOff>
    </xdr:from>
    <xdr:to>
      <xdr:col>7</xdr:col>
      <xdr:colOff>31750</xdr:colOff>
      <xdr:row>82</xdr:row>
      <xdr:rowOff>126975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137152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類似団体平均、全国市町村平均をともに上回っている。</a:t>
          </a:r>
          <a:endParaRPr lang="ja-JP" altLang="ja-JP" sz="1400">
            <a:effectLst/>
          </a:endParaRPr>
        </a:p>
        <a:p>
          <a:r>
            <a:rPr kumimoji="1" lang="ja-JP" altLang="ja-JP" sz="1100">
              <a:solidFill>
                <a:schemeClr val="dk1"/>
              </a:solidFill>
              <a:effectLst/>
              <a:latin typeface="+mn-lt"/>
              <a:ea typeface="+mn-ea"/>
              <a:cs typeface="+mn-cs"/>
            </a:rPr>
            <a:t>今後においても</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を超えないよう毎年見直しを行い、適正な財政運営を図っていく。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111125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2124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153352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2727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153352</xdr:rowOff>
    </xdr:from>
    <xdr:to>
      <xdr:col>72</xdr:col>
      <xdr:colOff>203200</xdr:colOff>
      <xdr:row>88</xdr:row>
      <xdr:rowOff>12064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6950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18098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102552</xdr:rowOff>
    </xdr:from>
    <xdr:to>
      <xdr:col>73</xdr:col>
      <xdr:colOff>44450</xdr:colOff>
      <xdr:row>88</xdr:row>
      <xdr:rowOff>32702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17479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138748</xdr:rowOff>
    </xdr:from>
    <xdr:to>
      <xdr:col>64</xdr:col>
      <xdr:colOff>152400</xdr:colOff>
      <xdr:row>88</xdr:row>
      <xdr:rowOff>68898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53675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住民サービスを低下させることなく、バランスを考慮した適正な定員の管理を進める。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84217</xdr:rowOff>
    </xdr:from>
    <xdr:to>
      <xdr:col>81</xdr:col>
      <xdr:colOff>44450</xdr:colOff>
      <xdr:row>60</xdr:row>
      <xdr:rowOff>122222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71217"/>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70945</xdr:rowOff>
    </xdr:from>
    <xdr:to>
      <xdr:col>77</xdr:col>
      <xdr:colOff>44450</xdr:colOff>
      <xdr:row>60</xdr:row>
      <xdr:rowOff>84217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7945"/>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41084</xdr:rowOff>
    </xdr:from>
    <xdr:to>
      <xdr:col>72</xdr:col>
      <xdr:colOff>203200</xdr:colOff>
      <xdr:row>60</xdr:row>
      <xdr:rowOff>70945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28084"/>
          <a:ext cx="889000" cy="2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37767</xdr:rowOff>
    </xdr:from>
    <xdr:to>
      <xdr:col>68</xdr:col>
      <xdr:colOff>152400</xdr:colOff>
      <xdr:row>60</xdr:row>
      <xdr:rowOff>41084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24767"/>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71422</xdr:rowOff>
    </xdr:from>
    <xdr:to>
      <xdr:col>81</xdr:col>
      <xdr:colOff>95250</xdr:colOff>
      <xdr:row>61</xdr:row>
      <xdr:rowOff>1572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43499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33417</xdr:rowOff>
    </xdr:from>
    <xdr:to>
      <xdr:col>77</xdr:col>
      <xdr:colOff>95250</xdr:colOff>
      <xdr:row>60</xdr:row>
      <xdr:rowOff>135017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119794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06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20145</xdr:rowOff>
    </xdr:from>
    <xdr:to>
      <xdr:col>73</xdr:col>
      <xdr:colOff>44450</xdr:colOff>
      <xdr:row>60</xdr:row>
      <xdr:rowOff>121745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106522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9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161734</xdr:rowOff>
    </xdr:from>
    <xdr:to>
      <xdr:col>68</xdr:col>
      <xdr:colOff>203200</xdr:colOff>
      <xdr:row>60</xdr:row>
      <xdr:rowOff>91884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76661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158417</xdr:rowOff>
    </xdr:from>
    <xdr:to>
      <xdr:col>64</xdr:col>
      <xdr:colOff>152400</xdr:colOff>
      <xdr:row>60</xdr:row>
      <xdr:rowOff>88567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73344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6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辺地対策事業債、過疎対策事業債、緊急自然災害防止対策事業債等の交付税補てん率が高い地方債を活用しているため、類似団体平均を下回っている。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今後も借入と償還のバランスを取りながら、この水準を維持できるよう健全な財政運営に努める。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60113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332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447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86783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160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129540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将来負担額より充当可能財源が多いため比率が算定されない。</a:t>
          </a:r>
          <a:endParaRPr lang="ja-JP" altLang="ja-JP" sz="1400">
            <a:effectLst/>
          </a:endParaRPr>
        </a:p>
        <a:p>
          <a:r>
            <a:rPr kumimoji="1" lang="ja-JP" altLang="ja-JP" sz="1100">
              <a:solidFill>
                <a:schemeClr val="dk1"/>
              </a:solidFill>
              <a:effectLst/>
              <a:latin typeface="+mn-lt"/>
              <a:ea typeface="+mn-ea"/>
              <a:cs typeface="+mn-cs"/>
            </a:rPr>
            <a:t>今後もこの水準を維持し、健全な財政運営に努める。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
2,890
225.11
4,691,438
4,558,917
132,303
2,824,178
3,092,251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職員の新陳代謝により平均値を下回っている。</a:t>
          </a:r>
          <a:endParaRPr lang="ja-JP" altLang="ja-JP" sz="1400">
            <a:effectLst/>
          </a:endParaRPr>
        </a:p>
        <a:p>
          <a:r>
            <a:rPr kumimoji="1" lang="ja-JP" altLang="ja-JP" sz="1100">
              <a:solidFill>
                <a:schemeClr val="dk1"/>
              </a:solidFill>
              <a:effectLst/>
              <a:latin typeface="+mn-lt"/>
              <a:ea typeface="+mn-ea"/>
              <a:cs typeface="+mn-cs"/>
            </a:rPr>
            <a:t>行政サービスの低下を招かないようバランスを考慮しながら適正な定員管理を行っていく。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施設の維持管理費用の増加により類似団体平均を上回っている。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維持に係る経費の平準化や施設の統合、解体等による削減に努める。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53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61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78994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61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93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少子高齢化により育児や教育への支出が減少し、高齢化に対しては委託事業（物件費）で給付しているため扶助費が低い傾向にある。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施設の老朽化が進み維持補修費が増加しており、今後さらに増加していくことが見込まれる。</a:t>
          </a:r>
          <a:endParaRPr lang="ja-JP" altLang="ja-JP" sz="1400">
            <a:effectLst/>
          </a:endParaRPr>
        </a:p>
        <a:p>
          <a:r>
            <a:rPr kumimoji="1" lang="ja-JP" altLang="ja-JP" sz="1100">
              <a:solidFill>
                <a:schemeClr val="dk1"/>
              </a:solidFill>
              <a:effectLst/>
              <a:latin typeface="+mn-lt"/>
              <a:ea typeface="+mn-ea"/>
              <a:cs typeface="+mn-cs"/>
            </a:rPr>
            <a:t>公共施設総合管理計画や個別施設計画に基づき、施設の統合、解体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を検討し、削減に努める。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52705</xdr:rowOff>
    </xdr:from>
    <xdr:to>
      <xdr:col>82</xdr:col>
      <xdr:colOff>107950</xdr:colOff>
      <xdr:row>55</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4824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52705</xdr:rowOff>
    </xdr:from>
    <xdr:to>
      <xdr:col>78</xdr:col>
      <xdr:colOff>69850</xdr:colOff>
      <xdr:row>56</xdr:row>
      <xdr:rowOff>64135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48245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52705</xdr:rowOff>
    </xdr:from>
    <xdr:to>
      <xdr:col>73</xdr:col>
      <xdr:colOff>180975</xdr:colOff>
      <xdr:row>56</xdr:row>
      <xdr:rowOff>64135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653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52705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613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53340</xdr:rowOff>
    </xdr:from>
    <xdr:to>
      <xdr:col>82</xdr:col>
      <xdr:colOff>158750</xdr:colOff>
      <xdr:row>55</xdr:row>
      <xdr:rowOff>154940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69867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32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xdr:rowOff>
    </xdr:from>
    <xdr:to>
      <xdr:col>78</xdr:col>
      <xdr:colOff>120650</xdr:colOff>
      <xdr:row>55</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113682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0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xdr:rowOff>
    </xdr:from>
    <xdr:to>
      <xdr:col>74</xdr:col>
      <xdr:colOff>31750</xdr:colOff>
      <xdr:row>56</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125112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xdr:rowOff>
    </xdr:from>
    <xdr:to>
      <xdr:col>69</xdr:col>
      <xdr:colOff>142875</xdr:colOff>
      <xdr:row>56</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113682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年度以降増加傾向にある。</a:t>
          </a:r>
          <a:endParaRPr lang="ja-JP" altLang="ja-JP" sz="1400">
            <a:effectLst/>
          </a:endParaRPr>
        </a:p>
        <a:p>
          <a:r>
            <a:rPr kumimoji="1" lang="ja-JP" altLang="ja-JP" sz="1100">
              <a:solidFill>
                <a:schemeClr val="dk1"/>
              </a:solidFill>
              <a:effectLst/>
              <a:latin typeface="+mn-lt"/>
              <a:ea typeface="+mn-ea"/>
              <a:cs typeface="+mn-cs"/>
            </a:rPr>
            <a:t>補助金等を交付する事業について適正な事業かどうかを見極め、必要性の低い事業の見直しや廃止を検討し、抑制に努める。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131572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54608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30988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78994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借入と償還のバランスを考慮し、今後もこの水準を維持する。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1270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95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77</xdr:row>
      <xdr:rowOff>1270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19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130811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19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130811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149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ものの、今後経年劣化による更新期を迎える施設の維持補修費の増大が見込まれるため、公共施設管理計画等を基に行政サービスのバランスを考慮しながら適正な財政運営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78</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7531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181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50800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4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35577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134638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77487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129271</xdr:rowOff>
    </xdr:from>
    <xdr:to>
      <xdr:col>29</xdr:col>
      <xdr:colOff>127000</xdr:colOff>
      <xdr:row>16</xdr:row>
      <xdr:rowOff>170461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20096"/>
          <a:ext cx="647700" cy="41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168937</xdr:rowOff>
    </xdr:from>
    <xdr:to>
      <xdr:col>26</xdr:col>
      <xdr:colOff>50800</xdr:colOff>
      <xdr:row>16</xdr:row>
      <xdr:rowOff>170461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959762"/>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168937</xdr:rowOff>
    </xdr:from>
    <xdr:to>
      <xdr:col>22</xdr:col>
      <xdr:colOff>114300</xdr:colOff>
      <xdr:row>17</xdr:row>
      <xdr:rowOff>112777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9762"/>
          <a:ext cx="698500" cy="1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112777</xdr:rowOff>
    </xdr:from>
    <xdr:to>
      <xdr:col>18</xdr:col>
      <xdr:colOff>177800</xdr:colOff>
      <xdr:row>17</xdr:row>
      <xdr:rowOff>130456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75052"/>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78471</xdr:rowOff>
    </xdr:from>
    <xdr:to>
      <xdr:col>29</xdr:col>
      <xdr:colOff>177800</xdr:colOff>
      <xdr:row>17</xdr:row>
      <xdr:rowOff>8621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94998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119661</xdr:rowOff>
    </xdr:from>
    <xdr:to>
      <xdr:col>26</xdr:col>
      <xdr:colOff>101600</xdr:colOff>
      <xdr:row>17</xdr:row>
      <xdr:rowOff>49811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1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59988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7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118137</xdr:rowOff>
    </xdr:from>
    <xdr:to>
      <xdr:col>22</xdr:col>
      <xdr:colOff>165100</xdr:colOff>
      <xdr:row>17</xdr:row>
      <xdr:rowOff>48287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0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58464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7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61977</xdr:rowOff>
    </xdr:from>
    <xdr:to>
      <xdr:col>19</xdr:col>
      <xdr:colOff>38100</xdr:colOff>
      <xdr:row>17</xdr:row>
      <xdr:rowOff>163577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2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148354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1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79656</xdr:rowOff>
    </xdr:from>
    <xdr:to>
      <xdr:col>15</xdr:col>
      <xdr:colOff>101600</xdr:colOff>
      <xdr:row>18</xdr:row>
      <xdr:rowOff>9806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166033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2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159338</xdr:rowOff>
    </xdr:from>
    <xdr:to>
      <xdr:col>29</xdr:col>
      <xdr:colOff>127000</xdr:colOff>
      <xdr:row>35</xdr:row>
      <xdr:rowOff>164636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69688"/>
          <a:ext cx="647700" cy="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164636</xdr:rowOff>
    </xdr:from>
    <xdr:to>
      <xdr:col>26</xdr:col>
      <xdr:colOff>50800</xdr:colOff>
      <xdr:row>35</xdr:row>
      <xdr:rowOff>213233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4986"/>
          <a:ext cx="698500" cy="48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213233</xdr:rowOff>
    </xdr:from>
    <xdr:to>
      <xdr:col>22</xdr:col>
      <xdr:colOff>114300</xdr:colOff>
      <xdr:row>35</xdr:row>
      <xdr:rowOff>267712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3583"/>
          <a:ext cx="698500" cy="5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267712</xdr:rowOff>
    </xdr:from>
    <xdr:to>
      <xdr:col>18</xdr:col>
      <xdr:colOff>177800</xdr:colOff>
      <xdr:row>35</xdr:row>
      <xdr:rowOff>300165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78062"/>
          <a:ext cx="698500" cy="3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108538</xdr:rowOff>
    </xdr:from>
    <xdr:to>
      <xdr:col>29</xdr:col>
      <xdr:colOff>177800</xdr:colOff>
      <xdr:row>35</xdr:row>
      <xdr:rowOff>210138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80615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9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113836</xdr:rowOff>
    </xdr:from>
    <xdr:to>
      <xdr:col>26</xdr:col>
      <xdr:colOff>101600</xdr:colOff>
      <xdr:row>35</xdr:row>
      <xdr:rowOff>215436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4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200213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1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162433</xdr:rowOff>
    </xdr:from>
    <xdr:to>
      <xdr:col>22</xdr:col>
      <xdr:colOff>165100</xdr:colOff>
      <xdr:row>35</xdr:row>
      <xdr:rowOff>264033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248810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216912</xdr:rowOff>
    </xdr:from>
    <xdr:to>
      <xdr:col>19</xdr:col>
      <xdr:colOff>38100</xdr:colOff>
      <xdr:row>35</xdr:row>
      <xdr:rowOff>318512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303289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249365</xdr:rowOff>
    </xdr:from>
    <xdr:to>
      <xdr:col>15</xdr:col>
      <xdr:colOff>101600</xdr:colOff>
      <xdr:row>36</xdr:row>
      <xdr:rowOff>8065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335742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
2,890
225.11
4,691,438
4,558,917
132,303
2,824,178
3,092,251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93923</xdr:rowOff>
    </xdr:from>
    <xdr:to>
      <xdr:col>24</xdr:col>
      <xdr:colOff>63500</xdr:colOff>
      <xdr:row>36</xdr:row>
      <xdr:rowOff>104896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612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104896</xdr:rowOff>
    </xdr:from>
    <xdr:to>
      <xdr:col>19</xdr:col>
      <xdr:colOff>177800</xdr:colOff>
      <xdr:row>36</xdr:row>
      <xdr:rowOff>120642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77096"/>
          <a:ext cx="8890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120642</xdr:rowOff>
    </xdr:from>
    <xdr:to>
      <xdr:col>15</xdr:col>
      <xdr:colOff>50800</xdr:colOff>
      <xdr:row>36</xdr:row>
      <xdr:rowOff>153603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2842"/>
          <a:ext cx="889000" cy="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153603</xdr:rowOff>
    </xdr:from>
    <xdr:to>
      <xdr:col>10</xdr:col>
      <xdr:colOff>114300</xdr:colOff>
      <xdr:row>37</xdr:row>
      <xdr:rowOff>33744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5803"/>
          <a:ext cx="889000" cy="5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43123</xdr:rowOff>
    </xdr:from>
    <xdr:to>
      <xdr:col>24</xdr:col>
      <xdr:colOff>114300</xdr:colOff>
      <xdr:row>36</xdr:row>
      <xdr:rowOff>144723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66000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54096</xdr:rowOff>
    </xdr:from>
    <xdr:to>
      <xdr:col>20</xdr:col>
      <xdr:colOff>38100</xdr:colOff>
      <xdr:row>36</xdr:row>
      <xdr:rowOff>155696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146823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69842</xdr:rowOff>
    </xdr:from>
    <xdr:to>
      <xdr:col>15</xdr:col>
      <xdr:colOff>101600</xdr:colOff>
      <xdr:row>36</xdr:row>
      <xdr:rowOff>171442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162569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3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102803</xdr:rowOff>
    </xdr:from>
    <xdr:to>
      <xdr:col>10</xdr:col>
      <xdr:colOff>165100</xdr:colOff>
      <xdr:row>37</xdr:row>
      <xdr:rowOff>32953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24080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6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154394</xdr:rowOff>
    </xdr:from>
    <xdr:to>
      <xdr:col>6</xdr:col>
      <xdr:colOff>38100</xdr:colOff>
      <xdr:row>37</xdr:row>
      <xdr:rowOff>84544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75671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110170</xdr:rowOff>
    </xdr:from>
    <xdr:to>
      <xdr:col>24</xdr:col>
      <xdr:colOff>63500</xdr:colOff>
      <xdr:row>57</xdr:row>
      <xdr:rowOff>123925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2820"/>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123925</xdr:rowOff>
    </xdr:from>
    <xdr:to>
      <xdr:col>19</xdr:col>
      <xdr:colOff>177800</xdr:colOff>
      <xdr:row>57</xdr:row>
      <xdr:rowOff>139469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6575"/>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139469</xdr:rowOff>
    </xdr:from>
    <xdr:to>
      <xdr:col>15</xdr:col>
      <xdr:colOff>50800</xdr:colOff>
      <xdr:row>57</xdr:row>
      <xdr:rowOff>147776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2119"/>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131858</xdr:rowOff>
    </xdr:from>
    <xdr:to>
      <xdr:col>10</xdr:col>
      <xdr:colOff>114300</xdr:colOff>
      <xdr:row>57</xdr:row>
      <xdr:rowOff>147776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04508"/>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59370</xdr:rowOff>
    </xdr:from>
    <xdr:to>
      <xdr:col>24</xdr:col>
      <xdr:colOff>114300</xdr:colOff>
      <xdr:row>57</xdr:row>
      <xdr:rowOff>160970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37797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73125</xdr:rowOff>
    </xdr:from>
    <xdr:to>
      <xdr:col>20</xdr:col>
      <xdr:colOff>38100</xdr:colOff>
      <xdr:row>58</xdr:row>
      <xdr:rowOff>3275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165852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3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88669</xdr:rowOff>
    </xdr:from>
    <xdr:to>
      <xdr:col>15</xdr:col>
      <xdr:colOff>101600</xdr:colOff>
      <xdr:row>58</xdr:row>
      <xdr:rowOff>18819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96976</xdr:rowOff>
    </xdr:from>
    <xdr:to>
      <xdr:col>10</xdr:col>
      <xdr:colOff>165100</xdr:colOff>
      <xdr:row>58</xdr:row>
      <xdr:rowOff>27126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18253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6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81058</xdr:rowOff>
    </xdr:from>
    <xdr:to>
      <xdr:col>6</xdr:col>
      <xdr:colOff>38100</xdr:colOff>
      <xdr:row>58</xdr:row>
      <xdr:rowOff>11208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2335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4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79313</xdr:rowOff>
    </xdr:from>
    <xdr:to>
      <xdr:col>24</xdr:col>
      <xdr:colOff>63500</xdr:colOff>
      <xdr:row>77</xdr:row>
      <xdr:rowOff>88288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80963"/>
          <a:ext cx="838200" cy="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88288</xdr:rowOff>
    </xdr:from>
    <xdr:to>
      <xdr:col>19</xdr:col>
      <xdr:colOff>177800</xdr:colOff>
      <xdr:row>77</xdr:row>
      <xdr:rowOff>99014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89938"/>
          <a:ext cx="8890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95489</xdr:rowOff>
    </xdr:from>
    <xdr:to>
      <xdr:col>15</xdr:col>
      <xdr:colOff>50800</xdr:colOff>
      <xdr:row>77</xdr:row>
      <xdr:rowOff>99014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97139"/>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95489</xdr:rowOff>
    </xdr:from>
    <xdr:to>
      <xdr:col>10</xdr:col>
      <xdr:colOff>114300</xdr:colOff>
      <xdr:row>77</xdr:row>
      <xdr:rowOff>152465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7139"/>
          <a:ext cx="889000" cy="5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28513</xdr:rowOff>
    </xdr:from>
    <xdr:to>
      <xdr:col>24</xdr:col>
      <xdr:colOff>114300</xdr:colOff>
      <xdr:row>77</xdr:row>
      <xdr:rowOff>130113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51390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37488</xdr:rowOff>
    </xdr:from>
    <xdr:to>
      <xdr:col>20</xdr:col>
      <xdr:colOff>38100</xdr:colOff>
      <xdr:row>77</xdr:row>
      <xdr:rowOff>139088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155615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48214</xdr:rowOff>
    </xdr:from>
    <xdr:to>
      <xdr:col>15</xdr:col>
      <xdr:colOff>101600</xdr:colOff>
      <xdr:row>77</xdr:row>
      <xdr:rowOff>149814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166341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2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44689</xdr:rowOff>
    </xdr:from>
    <xdr:to>
      <xdr:col>10</xdr:col>
      <xdr:colOff>165100</xdr:colOff>
      <xdr:row>77</xdr:row>
      <xdr:rowOff>146289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162816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101665</xdr:rowOff>
    </xdr:from>
    <xdr:to>
      <xdr:col>6</xdr:col>
      <xdr:colOff>38100</xdr:colOff>
      <xdr:row>78</xdr:row>
      <xdr:rowOff>31815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48342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117312</xdr:rowOff>
    </xdr:from>
    <xdr:to>
      <xdr:col>24</xdr:col>
      <xdr:colOff>63500</xdr:colOff>
      <xdr:row>96</xdr:row>
      <xdr:rowOff>17742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05062"/>
          <a:ext cx="838200" cy="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110699</xdr:rowOff>
    </xdr:from>
    <xdr:to>
      <xdr:col>19</xdr:col>
      <xdr:colOff>177800</xdr:colOff>
      <xdr:row>96</xdr:row>
      <xdr:rowOff>17742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98449"/>
          <a:ext cx="889000" cy="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110699</xdr:rowOff>
    </xdr:from>
    <xdr:to>
      <xdr:col>15</xdr:col>
      <xdr:colOff>50800</xdr:colOff>
      <xdr:row>96</xdr:row>
      <xdr:rowOff>167956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98449"/>
          <a:ext cx="889000" cy="2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167956</xdr:rowOff>
    </xdr:from>
    <xdr:to>
      <xdr:col>10</xdr:col>
      <xdr:colOff>114300</xdr:colOff>
      <xdr:row>97</xdr:row>
      <xdr:rowOff>16461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7156"/>
          <a:ext cx="889000" cy="1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66512</xdr:rowOff>
    </xdr:from>
    <xdr:to>
      <xdr:col>24</xdr:col>
      <xdr:colOff>114300</xdr:colOff>
      <xdr:row>95</xdr:row>
      <xdr:rowOff>168112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5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44939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138392</xdr:rowOff>
    </xdr:from>
    <xdr:to>
      <xdr:col>20</xdr:col>
      <xdr:colOff>38100</xdr:colOff>
      <xdr:row>96</xdr:row>
      <xdr:rowOff>68542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59669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59899</xdr:rowOff>
    </xdr:from>
    <xdr:to>
      <xdr:col>15</xdr:col>
      <xdr:colOff>101600</xdr:colOff>
      <xdr:row>95</xdr:row>
      <xdr:rowOff>161499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152626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117156</xdr:rowOff>
    </xdr:from>
    <xdr:to>
      <xdr:col>10</xdr:col>
      <xdr:colOff>165100</xdr:colOff>
      <xdr:row>97</xdr:row>
      <xdr:rowOff>47306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38433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137111</xdr:rowOff>
    </xdr:from>
    <xdr:to>
      <xdr:col>6</xdr:col>
      <xdr:colOff>38100</xdr:colOff>
      <xdr:row>97</xdr:row>
      <xdr:rowOff>67261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58388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63009</xdr:rowOff>
    </xdr:from>
    <xdr:to>
      <xdr:col>55</xdr:col>
      <xdr:colOff>0</xdr:colOff>
      <xdr:row>35</xdr:row>
      <xdr:rowOff>130653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63759"/>
          <a:ext cx="838200" cy="6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130653</xdr:rowOff>
    </xdr:from>
    <xdr:to>
      <xdr:col>50</xdr:col>
      <xdr:colOff>114300</xdr:colOff>
      <xdr:row>36</xdr:row>
      <xdr:rowOff>33317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31403"/>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33936</xdr:rowOff>
    </xdr:from>
    <xdr:to>
      <xdr:col>45</xdr:col>
      <xdr:colOff>177800</xdr:colOff>
      <xdr:row>36</xdr:row>
      <xdr:rowOff>33317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863236"/>
          <a:ext cx="889000" cy="3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33936</xdr:rowOff>
    </xdr:from>
    <xdr:to>
      <xdr:col>41</xdr:col>
      <xdr:colOff>50800</xdr:colOff>
      <xdr:row>35</xdr:row>
      <xdr:rowOff>56320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863236"/>
          <a:ext cx="889000" cy="19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12209</xdr:rowOff>
    </xdr:from>
    <xdr:to>
      <xdr:col>55</xdr:col>
      <xdr:colOff>50800</xdr:colOff>
      <xdr:row>35</xdr:row>
      <xdr:rowOff>113809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35086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6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79853</xdr:rowOff>
    </xdr:from>
    <xdr:to>
      <xdr:col>50</xdr:col>
      <xdr:colOff>165100</xdr:colOff>
      <xdr:row>36</xdr:row>
      <xdr:rowOff>10003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26530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153967</xdr:rowOff>
    </xdr:from>
    <xdr:to>
      <xdr:col>46</xdr:col>
      <xdr:colOff>38100</xdr:colOff>
      <xdr:row>36</xdr:row>
      <xdr:rowOff>84117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100644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154586</xdr:rowOff>
    </xdr:from>
    <xdr:to>
      <xdr:col>41</xdr:col>
      <xdr:colOff>101600</xdr:colOff>
      <xdr:row>34</xdr:row>
      <xdr:rowOff>84736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101263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58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5520</xdr:rowOff>
    </xdr:from>
    <xdr:to>
      <xdr:col>36</xdr:col>
      <xdr:colOff>165100</xdr:colOff>
      <xdr:row>35</xdr:row>
      <xdr:rowOff>107120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123647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8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23123</xdr:rowOff>
    </xdr:from>
    <xdr:to>
      <xdr:col>55</xdr:col>
      <xdr:colOff>0</xdr:colOff>
      <xdr:row>58</xdr:row>
      <xdr:rowOff>105297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7223"/>
          <a:ext cx="838200" cy="8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23123</xdr:rowOff>
    </xdr:from>
    <xdr:to>
      <xdr:col>50</xdr:col>
      <xdr:colOff>114300</xdr:colOff>
      <xdr:row>58</xdr:row>
      <xdr:rowOff>55628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67223"/>
          <a:ext cx="8890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27189</xdr:rowOff>
    </xdr:from>
    <xdr:to>
      <xdr:col>45</xdr:col>
      <xdr:colOff>177800</xdr:colOff>
      <xdr:row>58</xdr:row>
      <xdr:rowOff>55628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71289"/>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27189</xdr:rowOff>
    </xdr:from>
    <xdr:to>
      <xdr:col>41</xdr:col>
      <xdr:colOff>50800</xdr:colOff>
      <xdr:row>58</xdr:row>
      <xdr:rowOff>75969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71289"/>
          <a:ext cx="889000" cy="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54497</xdr:rowOff>
    </xdr:from>
    <xdr:to>
      <xdr:col>55</xdr:col>
      <xdr:colOff>50800</xdr:colOff>
      <xdr:row>58</xdr:row>
      <xdr:rowOff>156097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140874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143773</xdr:rowOff>
    </xdr:from>
    <xdr:to>
      <xdr:col>50</xdr:col>
      <xdr:colOff>165100</xdr:colOff>
      <xdr:row>58</xdr:row>
      <xdr:rowOff>73923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65050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0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4828</xdr:rowOff>
    </xdr:from>
    <xdr:to>
      <xdr:col>46</xdr:col>
      <xdr:colOff>38100</xdr:colOff>
      <xdr:row>58</xdr:row>
      <xdr:rowOff>106428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97555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4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147839</xdr:rowOff>
    </xdr:from>
    <xdr:to>
      <xdr:col>41</xdr:col>
      <xdr:colOff>101600</xdr:colOff>
      <xdr:row>58</xdr:row>
      <xdr:rowOff>77989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69116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25169</xdr:rowOff>
    </xdr:from>
    <xdr:to>
      <xdr:col>36</xdr:col>
      <xdr:colOff>165100</xdr:colOff>
      <xdr:row>58</xdr:row>
      <xdr:rowOff>126769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117896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51488</xdr:rowOff>
    </xdr:from>
    <xdr:to>
      <xdr:col>55</xdr:col>
      <xdr:colOff>0</xdr:colOff>
      <xdr:row>79</xdr:row>
      <xdr:rowOff>68945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96038"/>
          <a:ext cx="838200" cy="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51488</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96038"/>
          <a:ext cx="889000" cy="4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41748</xdr:rowOff>
    </xdr:from>
    <xdr:to>
      <xdr:col>45</xdr:col>
      <xdr:colOff>177800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86298"/>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40363</xdr:rowOff>
    </xdr:from>
    <xdr:to>
      <xdr:col>41</xdr:col>
      <xdr:colOff>50800</xdr:colOff>
      <xdr:row>79</xdr:row>
      <xdr:rowOff>41748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4913"/>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18145</xdr:rowOff>
    </xdr:from>
    <xdr:to>
      <xdr:col>55</xdr:col>
      <xdr:colOff>50800</xdr:colOff>
      <xdr:row>79</xdr:row>
      <xdr:rowOff>119745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688</xdr:rowOff>
    </xdr:from>
    <xdr:to>
      <xdr:col>50</xdr:col>
      <xdr:colOff>165100</xdr:colOff>
      <xdr:row>79</xdr:row>
      <xdr:rowOff>102288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162398</xdr:rowOff>
    </xdr:from>
    <xdr:to>
      <xdr:col>41</xdr:col>
      <xdr:colOff>101600</xdr:colOff>
      <xdr:row>79</xdr:row>
      <xdr:rowOff>92548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83675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2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161013</xdr:rowOff>
    </xdr:from>
    <xdr:to>
      <xdr:col>36</xdr:col>
      <xdr:colOff>165100</xdr:colOff>
      <xdr:row>79</xdr:row>
      <xdr:rowOff>91163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82290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50643</xdr:rowOff>
    </xdr:from>
    <xdr:to>
      <xdr:col>55</xdr:col>
      <xdr:colOff>0</xdr:colOff>
      <xdr:row>98</xdr:row>
      <xdr:rowOff>148847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52743"/>
          <a:ext cx="838200" cy="9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50616</xdr:rowOff>
    </xdr:from>
    <xdr:to>
      <xdr:col>50</xdr:col>
      <xdr:colOff>114300</xdr:colOff>
      <xdr:row>98</xdr:row>
      <xdr:rowOff>50643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52716"/>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50616</xdr:rowOff>
    </xdr:from>
    <xdr:to>
      <xdr:col>45</xdr:col>
      <xdr:colOff>177800</xdr:colOff>
      <xdr:row>98</xdr:row>
      <xdr:rowOff>79160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52716"/>
          <a:ext cx="889000" cy="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79160</xdr:rowOff>
    </xdr:from>
    <xdr:to>
      <xdr:col>41</xdr:col>
      <xdr:colOff>50800</xdr:colOff>
      <xdr:row>98</xdr:row>
      <xdr:rowOff>143887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81260"/>
          <a:ext cx="889000" cy="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98047</xdr:rowOff>
    </xdr:from>
    <xdr:to>
      <xdr:col>55</xdr:col>
      <xdr:colOff>50800</xdr:colOff>
      <xdr:row>99</xdr:row>
      <xdr:rowOff>28197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12974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171293</xdr:rowOff>
    </xdr:from>
    <xdr:to>
      <xdr:col>50</xdr:col>
      <xdr:colOff>165100</xdr:colOff>
      <xdr:row>98</xdr:row>
      <xdr:rowOff>101443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117970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7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171266</xdr:rowOff>
    </xdr:from>
    <xdr:to>
      <xdr:col>46</xdr:col>
      <xdr:colOff>38100</xdr:colOff>
      <xdr:row>98</xdr:row>
      <xdr:rowOff>101416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117943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7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28360</xdr:rowOff>
    </xdr:from>
    <xdr:to>
      <xdr:col>41</xdr:col>
      <xdr:colOff>101600</xdr:colOff>
      <xdr:row>98</xdr:row>
      <xdr:rowOff>129960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121087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2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93087</xdr:rowOff>
    </xdr:from>
    <xdr:to>
      <xdr:col>36</xdr:col>
      <xdr:colOff>165100</xdr:colOff>
      <xdr:row>99</xdr:row>
      <xdr:rowOff>23237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14364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8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17473</xdr:rowOff>
    </xdr:from>
    <xdr:to>
      <xdr:col>85</xdr:col>
      <xdr:colOff>127000</xdr:colOff>
      <xdr:row>39</xdr:row>
      <xdr:rowOff>34241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04023"/>
          <a:ext cx="838200" cy="1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34241</xdr:rowOff>
    </xdr:from>
    <xdr:to>
      <xdr:col>81</xdr:col>
      <xdr:colOff>50800</xdr:colOff>
      <xdr:row>39</xdr:row>
      <xdr:rowOff>36178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0791"/>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36178</xdr:rowOff>
    </xdr:from>
    <xdr:to>
      <xdr:col>76</xdr:col>
      <xdr:colOff>114300</xdr:colOff>
      <xdr:row>39</xdr:row>
      <xdr:rowOff>39007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2728"/>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31273</xdr:rowOff>
    </xdr:from>
    <xdr:to>
      <xdr:col>71</xdr:col>
      <xdr:colOff>177800</xdr:colOff>
      <xdr:row>39</xdr:row>
      <xdr:rowOff>39007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17823"/>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138123</xdr:rowOff>
    </xdr:from>
    <xdr:to>
      <xdr:col>85</xdr:col>
      <xdr:colOff>177800</xdr:colOff>
      <xdr:row>39</xdr:row>
      <xdr:rowOff>68273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154891</xdr:rowOff>
    </xdr:from>
    <xdr:to>
      <xdr:col>81</xdr:col>
      <xdr:colOff>101600</xdr:colOff>
      <xdr:row>39</xdr:row>
      <xdr:rowOff>85041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76168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156828</xdr:rowOff>
    </xdr:from>
    <xdr:to>
      <xdr:col>76</xdr:col>
      <xdr:colOff>165100</xdr:colOff>
      <xdr:row>39</xdr:row>
      <xdr:rowOff>86978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78105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159657</xdr:rowOff>
    </xdr:from>
    <xdr:to>
      <xdr:col>72</xdr:col>
      <xdr:colOff>38100</xdr:colOff>
      <xdr:row>39</xdr:row>
      <xdr:rowOff>89807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80934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151923</xdr:rowOff>
    </xdr:from>
    <xdr:to>
      <xdr:col>67</xdr:col>
      <xdr:colOff>101600</xdr:colOff>
      <xdr:row>39</xdr:row>
      <xdr:rowOff>82073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73200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7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46199</xdr:rowOff>
    </xdr:from>
    <xdr:to>
      <xdr:col>85</xdr:col>
      <xdr:colOff>127000</xdr:colOff>
      <xdr:row>77</xdr:row>
      <xdr:rowOff>52312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47849"/>
          <a:ext cx="8382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52312</xdr:rowOff>
    </xdr:from>
    <xdr:to>
      <xdr:col>81</xdr:col>
      <xdr:colOff>50800</xdr:colOff>
      <xdr:row>77</xdr:row>
      <xdr:rowOff>88919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53962"/>
          <a:ext cx="889000" cy="3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88919</xdr:rowOff>
    </xdr:from>
    <xdr:to>
      <xdr:col>76</xdr:col>
      <xdr:colOff>114300</xdr:colOff>
      <xdr:row>77</xdr:row>
      <xdr:rowOff>104908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90569"/>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104908</xdr:rowOff>
    </xdr:from>
    <xdr:to>
      <xdr:col>71</xdr:col>
      <xdr:colOff>177800</xdr:colOff>
      <xdr:row>77</xdr:row>
      <xdr:rowOff>119428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06558"/>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166849</xdr:rowOff>
    </xdr:from>
    <xdr:to>
      <xdr:col>85</xdr:col>
      <xdr:colOff>177800</xdr:colOff>
      <xdr:row>77</xdr:row>
      <xdr:rowOff>96999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18276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4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1512</xdr:rowOff>
    </xdr:from>
    <xdr:to>
      <xdr:col>81</xdr:col>
      <xdr:colOff>101600</xdr:colOff>
      <xdr:row>77</xdr:row>
      <xdr:rowOff>103112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119639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38119</xdr:rowOff>
    </xdr:from>
    <xdr:to>
      <xdr:col>76</xdr:col>
      <xdr:colOff>165100</xdr:colOff>
      <xdr:row>77</xdr:row>
      <xdr:rowOff>139719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130846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3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54108</xdr:rowOff>
    </xdr:from>
    <xdr:to>
      <xdr:col>72</xdr:col>
      <xdr:colOff>38100</xdr:colOff>
      <xdr:row>77</xdr:row>
      <xdr:rowOff>155708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146835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68628</xdr:rowOff>
    </xdr:from>
    <xdr:to>
      <xdr:col>67</xdr:col>
      <xdr:colOff>101600</xdr:colOff>
      <xdr:row>77</xdr:row>
      <xdr:rowOff>170228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161355</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148949</xdr:rowOff>
    </xdr:from>
    <xdr:to>
      <xdr:col>85</xdr:col>
      <xdr:colOff>127000</xdr:colOff>
      <xdr:row>98</xdr:row>
      <xdr:rowOff>153406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51049"/>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130656</xdr:rowOff>
    </xdr:from>
    <xdr:to>
      <xdr:col>81</xdr:col>
      <xdr:colOff>50800</xdr:colOff>
      <xdr:row>98</xdr:row>
      <xdr:rowOff>153406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61306"/>
          <a:ext cx="889000" cy="1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130656</xdr:rowOff>
    </xdr:from>
    <xdr:to>
      <xdr:col>76</xdr:col>
      <xdr:colOff>114300</xdr:colOff>
      <xdr:row>99</xdr:row>
      <xdr:rowOff>17641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61306"/>
          <a:ext cx="889000" cy="2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5663</xdr:rowOff>
    </xdr:from>
    <xdr:to>
      <xdr:col>71</xdr:col>
      <xdr:colOff>177800</xdr:colOff>
      <xdr:row>99</xdr:row>
      <xdr:rowOff>17641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79213"/>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98149</xdr:rowOff>
    </xdr:from>
    <xdr:to>
      <xdr:col>85</xdr:col>
      <xdr:colOff>177800</xdr:colOff>
      <xdr:row>99</xdr:row>
      <xdr:rowOff>28299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13076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102606</xdr:rowOff>
    </xdr:from>
    <xdr:to>
      <xdr:col>81</xdr:col>
      <xdr:colOff>101600</xdr:colOff>
      <xdr:row>99</xdr:row>
      <xdr:rowOff>32756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23883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79856</xdr:rowOff>
    </xdr:from>
    <xdr:to>
      <xdr:col>76</xdr:col>
      <xdr:colOff>165100</xdr:colOff>
      <xdr:row>98</xdr:row>
      <xdr:rowOff>10006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26533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138291</xdr:rowOff>
    </xdr:from>
    <xdr:to>
      <xdr:col>72</xdr:col>
      <xdr:colOff>38100</xdr:colOff>
      <xdr:row>99</xdr:row>
      <xdr:rowOff>68441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59568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126313</xdr:rowOff>
    </xdr:from>
    <xdr:to>
      <xdr:col>67</xdr:col>
      <xdr:colOff>101600</xdr:colOff>
      <xdr:row>99</xdr:row>
      <xdr:rowOff>56463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47590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169208</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84308"/>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169208</xdr:rowOff>
    </xdr:from>
    <xdr:to>
      <xdr:col>102</xdr:col>
      <xdr:colOff>114300</xdr:colOff>
      <xdr:row>39</xdr:row>
      <xdr:rowOff>17799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84308"/>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118408</xdr:rowOff>
    </xdr:from>
    <xdr:to>
      <xdr:col>102</xdr:col>
      <xdr:colOff>165100</xdr:colOff>
      <xdr:row>39</xdr:row>
      <xdr:rowOff>48558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39685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72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138449</xdr:rowOff>
    </xdr:from>
    <xdr:to>
      <xdr:col>98</xdr:col>
      <xdr:colOff>38100</xdr:colOff>
      <xdr:row>39</xdr:row>
      <xdr:rowOff>68599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85126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4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137908</xdr:rowOff>
    </xdr:from>
    <xdr:to>
      <xdr:col>116</xdr:col>
      <xdr:colOff>63500</xdr:colOff>
      <xdr:row>57</xdr:row>
      <xdr:rowOff>143842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10558"/>
          <a:ext cx="8382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143842</xdr:rowOff>
    </xdr:from>
    <xdr:to>
      <xdr:col>111</xdr:col>
      <xdr:colOff>177800</xdr:colOff>
      <xdr:row>57</xdr:row>
      <xdr:rowOff>148761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16492"/>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140870</xdr:rowOff>
    </xdr:from>
    <xdr:to>
      <xdr:col>107</xdr:col>
      <xdr:colOff>50800</xdr:colOff>
      <xdr:row>57</xdr:row>
      <xdr:rowOff>148761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13520"/>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140870</xdr:rowOff>
    </xdr:from>
    <xdr:to>
      <xdr:col>102</xdr:col>
      <xdr:colOff>114300</xdr:colOff>
      <xdr:row>58</xdr:row>
      <xdr:rowOff>14171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13520"/>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87108</xdr:rowOff>
    </xdr:from>
    <xdr:to>
      <xdr:col>116</xdr:col>
      <xdr:colOff>114300</xdr:colOff>
      <xdr:row>58</xdr:row>
      <xdr:rowOff>17258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109985</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93042</xdr:rowOff>
    </xdr:from>
    <xdr:to>
      <xdr:col>112</xdr:col>
      <xdr:colOff>38100</xdr:colOff>
      <xdr:row>58</xdr:row>
      <xdr:rowOff>23192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39719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97961</xdr:rowOff>
    </xdr:from>
    <xdr:to>
      <xdr:col>107</xdr:col>
      <xdr:colOff>101600</xdr:colOff>
      <xdr:row>58</xdr:row>
      <xdr:rowOff>28111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44638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90070</xdr:rowOff>
    </xdr:from>
    <xdr:to>
      <xdr:col>102</xdr:col>
      <xdr:colOff>165100</xdr:colOff>
      <xdr:row>58</xdr:row>
      <xdr:rowOff>20220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36747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134821</xdr:rowOff>
    </xdr:from>
    <xdr:to>
      <xdr:col>98</xdr:col>
      <xdr:colOff>38100</xdr:colOff>
      <xdr:row>58</xdr:row>
      <xdr:rowOff>64971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81498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103147</xdr:rowOff>
    </xdr:from>
    <xdr:to>
      <xdr:col>116</xdr:col>
      <xdr:colOff>63500</xdr:colOff>
      <xdr:row>75</xdr:row>
      <xdr:rowOff>27240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90447"/>
          <a:ext cx="838200" cy="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27240</xdr:rowOff>
    </xdr:from>
    <xdr:to>
      <xdr:col>111</xdr:col>
      <xdr:colOff>177800</xdr:colOff>
      <xdr:row>75</xdr:row>
      <xdr:rowOff>41326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85990"/>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41326</xdr:rowOff>
    </xdr:from>
    <xdr:to>
      <xdr:col>107</xdr:col>
      <xdr:colOff>50800</xdr:colOff>
      <xdr:row>76</xdr:row>
      <xdr:rowOff>106049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00076"/>
          <a:ext cx="889000" cy="2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71470</xdr:rowOff>
    </xdr:from>
    <xdr:to>
      <xdr:col>102</xdr:col>
      <xdr:colOff>114300</xdr:colOff>
      <xdr:row>76</xdr:row>
      <xdr:rowOff>106049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01670"/>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52347</xdr:rowOff>
    </xdr:from>
    <xdr:to>
      <xdr:col>116</xdr:col>
      <xdr:colOff>114300</xdr:colOff>
      <xdr:row>74</xdr:row>
      <xdr:rowOff>153947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75224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9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147890</xdr:rowOff>
    </xdr:from>
    <xdr:to>
      <xdr:col>112</xdr:col>
      <xdr:colOff>38100</xdr:colOff>
      <xdr:row>75</xdr:row>
      <xdr:rowOff>78040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94567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1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161976</xdr:rowOff>
    </xdr:from>
    <xdr:to>
      <xdr:col>107</xdr:col>
      <xdr:colOff>101600</xdr:colOff>
      <xdr:row>75</xdr:row>
      <xdr:rowOff>92126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108653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2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55249</xdr:rowOff>
    </xdr:from>
    <xdr:to>
      <xdr:col>102</xdr:col>
      <xdr:colOff>165100</xdr:colOff>
      <xdr:row>76</xdr:row>
      <xdr:rowOff>156849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1927</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6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20670</xdr:rowOff>
    </xdr:from>
    <xdr:to>
      <xdr:col>98</xdr:col>
      <xdr:colOff>38100</xdr:colOff>
      <xdr:row>76</xdr:row>
      <xdr:rowOff>122270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138798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2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繰出金は特別養護老人ホームの指定管理料の増加に伴い増加傾向にある。</a:t>
          </a:r>
          <a:endParaRPr lang="ja-JP" altLang="ja-JP" sz="1400">
            <a:effectLst/>
          </a:endParaRPr>
        </a:p>
        <a:p>
          <a:r>
            <a:rPr kumimoji="1" lang="ja-JP" altLang="ja-JP" sz="1100">
              <a:solidFill>
                <a:schemeClr val="dk1"/>
              </a:solidFill>
              <a:effectLst/>
              <a:latin typeface="+mn-lt"/>
              <a:ea typeface="+mn-ea"/>
              <a:cs typeface="+mn-cs"/>
            </a:rPr>
            <a:t>今後、公共施設の老朽化により維持補修費の増加が見込まれる。</a:t>
          </a:r>
          <a:endParaRPr lang="ja-JP" altLang="ja-JP" sz="1400">
            <a:effectLst/>
          </a:endParaRPr>
        </a:p>
        <a:p>
          <a:r>
            <a:rPr kumimoji="1" lang="ja-JP" altLang="ja-JP" sz="1100">
              <a:solidFill>
                <a:schemeClr val="dk1"/>
              </a:solidFill>
              <a:effectLst/>
              <a:latin typeface="+mn-lt"/>
              <a:ea typeface="+mn-ea"/>
              <a:cs typeface="+mn-cs"/>
            </a:rPr>
            <a:t>公共施設総合管理計画や個別計画に基づき施設の維持に係る経費の平準化や施設の統廃合、解体等を検討しながら事業費の削減を図る。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北海道和寒町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
2,890
225.11
4,691,438
4,558,917
132,303
2,824,178
3,092,251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42697</xdr:rowOff>
    </xdr:from>
    <xdr:to>
      <xdr:col>24</xdr:col>
      <xdr:colOff>63500</xdr:colOff>
      <xdr:row>37</xdr:row>
      <xdr:rowOff>63481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86347"/>
          <a:ext cx="8382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42697</xdr:rowOff>
    </xdr:from>
    <xdr:to>
      <xdr:col>19</xdr:col>
      <xdr:colOff>177800</xdr:colOff>
      <xdr:row>37</xdr:row>
      <xdr:rowOff>63367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86347"/>
          <a:ext cx="8890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63367</xdr:rowOff>
    </xdr:from>
    <xdr:to>
      <xdr:col>15</xdr:col>
      <xdr:colOff>50800</xdr:colOff>
      <xdr:row>37</xdr:row>
      <xdr:rowOff>75387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07017"/>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60338</xdr:rowOff>
    </xdr:from>
    <xdr:to>
      <xdr:col>10</xdr:col>
      <xdr:colOff>114300</xdr:colOff>
      <xdr:row>37</xdr:row>
      <xdr:rowOff>75387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03988"/>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12681</xdr:rowOff>
    </xdr:from>
    <xdr:to>
      <xdr:col>24</xdr:col>
      <xdr:colOff>114300</xdr:colOff>
      <xdr:row>37</xdr:row>
      <xdr:rowOff>114281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162558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163347</xdr:rowOff>
    </xdr:from>
    <xdr:to>
      <xdr:col>20</xdr:col>
      <xdr:colOff>38100</xdr:colOff>
      <xdr:row>37</xdr:row>
      <xdr:rowOff>93497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110024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12567</xdr:rowOff>
    </xdr:from>
    <xdr:to>
      <xdr:col>15</xdr:col>
      <xdr:colOff>101600</xdr:colOff>
      <xdr:row>37</xdr:row>
      <xdr:rowOff>114167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105294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24587</xdr:rowOff>
    </xdr:from>
    <xdr:to>
      <xdr:col>10</xdr:col>
      <xdr:colOff>165100</xdr:colOff>
      <xdr:row>37</xdr:row>
      <xdr:rowOff>126187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117314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9538</xdr:rowOff>
    </xdr:from>
    <xdr:to>
      <xdr:col>6</xdr:col>
      <xdr:colOff>38100</xdr:colOff>
      <xdr:row>37</xdr:row>
      <xdr:rowOff>111138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102265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46588</xdr:rowOff>
    </xdr:from>
    <xdr:to>
      <xdr:col>24</xdr:col>
      <xdr:colOff>63500</xdr:colOff>
      <xdr:row>57</xdr:row>
      <xdr:rowOff>83817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19238"/>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6005</xdr:rowOff>
    </xdr:from>
    <xdr:to>
      <xdr:col>19</xdr:col>
      <xdr:colOff>177800</xdr:colOff>
      <xdr:row>57</xdr:row>
      <xdr:rowOff>46588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78655"/>
          <a:ext cx="889000" cy="4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6005</xdr:rowOff>
    </xdr:from>
    <xdr:to>
      <xdr:col>15</xdr:col>
      <xdr:colOff>50800</xdr:colOff>
      <xdr:row>57</xdr:row>
      <xdr:rowOff>48550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78655"/>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48550</xdr:rowOff>
    </xdr:from>
    <xdr:to>
      <xdr:col>10</xdr:col>
      <xdr:colOff>114300</xdr:colOff>
      <xdr:row>57</xdr:row>
      <xdr:rowOff>107321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21200"/>
          <a:ext cx="889000" cy="5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33017</xdr:rowOff>
    </xdr:from>
    <xdr:to>
      <xdr:col>24</xdr:col>
      <xdr:colOff>114300</xdr:colOff>
      <xdr:row>57</xdr:row>
      <xdr:rowOff>134617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119394</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2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167238</xdr:rowOff>
    </xdr:from>
    <xdr:to>
      <xdr:col>20</xdr:col>
      <xdr:colOff>38100</xdr:colOff>
      <xdr:row>57</xdr:row>
      <xdr:rowOff>97388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88515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126655</xdr:rowOff>
    </xdr:from>
    <xdr:to>
      <xdr:col>15</xdr:col>
      <xdr:colOff>101600</xdr:colOff>
      <xdr:row>57</xdr:row>
      <xdr:rowOff>56805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2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47932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2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169200</xdr:rowOff>
    </xdr:from>
    <xdr:to>
      <xdr:col>10</xdr:col>
      <xdr:colOff>165100</xdr:colOff>
      <xdr:row>57</xdr:row>
      <xdr:rowOff>99350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90477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6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56521</xdr:rowOff>
    </xdr:from>
    <xdr:to>
      <xdr:col>6</xdr:col>
      <xdr:colOff>38100</xdr:colOff>
      <xdr:row>57</xdr:row>
      <xdr:rowOff>158121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149248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2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112506</xdr:rowOff>
    </xdr:from>
    <xdr:to>
      <xdr:col>24</xdr:col>
      <xdr:colOff>63500</xdr:colOff>
      <xdr:row>76</xdr:row>
      <xdr:rowOff>20580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71256"/>
          <a:ext cx="838200" cy="7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20580</xdr:rowOff>
    </xdr:from>
    <xdr:to>
      <xdr:col>19</xdr:col>
      <xdr:colOff>177800</xdr:colOff>
      <xdr:row>76</xdr:row>
      <xdr:rowOff>20926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50780"/>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20926</xdr:rowOff>
    </xdr:from>
    <xdr:to>
      <xdr:col>15</xdr:col>
      <xdr:colOff>50800</xdr:colOff>
      <xdr:row>76</xdr:row>
      <xdr:rowOff>108804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51126"/>
          <a:ext cx="889000" cy="8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108804</xdr:rowOff>
    </xdr:from>
    <xdr:to>
      <xdr:col>10</xdr:col>
      <xdr:colOff>114300</xdr:colOff>
      <xdr:row>76</xdr:row>
      <xdr:rowOff>119016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39004"/>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61706</xdr:rowOff>
    </xdr:from>
    <xdr:to>
      <xdr:col>24</xdr:col>
      <xdr:colOff>114300</xdr:colOff>
      <xdr:row>75</xdr:row>
      <xdr:rowOff>163306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84583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7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141230</xdr:rowOff>
    </xdr:from>
    <xdr:to>
      <xdr:col>20</xdr:col>
      <xdr:colOff>38100</xdr:colOff>
      <xdr:row>76</xdr:row>
      <xdr:rowOff>71380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87907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7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141575</xdr:rowOff>
    </xdr:from>
    <xdr:to>
      <xdr:col>15</xdr:col>
      <xdr:colOff>101600</xdr:colOff>
      <xdr:row>76</xdr:row>
      <xdr:rowOff>71726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00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88252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7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58004</xdr:rowOff>
    </xdr:from>
    <xdr:to>
      <xdr:col>10</xdr:col>
      <xdr:colOff>165100</xdr:colOff>
      <xdr:row>76</xdr:row>
      <xdr:rowOff>159604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68216</xdr:rowOff>
    </xdr:from>
    <xdr:to>
      <xdr:col>6</xdr:col>
      <xdr:colOff>38100</xdr:colOff>
      <xdr:row>76</xdr:row>
      <xdr:rowOff>169816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2586</xdr:rowOff>
    </xdr:from>
    <xdr:to>
      <xdr:col>24</xdr:col>
      <xdr:colOff>63500</xdr:colOff>
      <xdr:row>97</xdr:row>
      <xdr:rowOff>81144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33236"/>
          <a:ext cx="8382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2586</xdr:rowOff>
    </xdr:from>
    <xdr:to>
      <xdr:col>19</xdr:col>
      <xdr:colOff>177800</xdr:colOff>
      <xdr:row>97</xdr:row>
      <xdr:rowOff>83640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33236"/>
          <a:ext cx="889000" cy="8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53511</xdr:rowOff>
    </xdr:from>
    <xdr:to>
      <xdr:col>15</xdr:col>
      <xdr:colOff>50800</xdr:colOff>
      <xdr:row>97</xdr:row>
      <xdr:rowOff>83640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84161"/>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52746</xdr:rowOff>
    </xdr:from>
    <xdr:to>
      <xdr:col>10</xdr:col>
      <xdr:colOff>114300</xdr:colOff>
      <xdr:row>97</xdr:row>
      <xdr:rowOff>53511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83396"/>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30344</xdr:rowOff>
    </xdr:from>
    <xdr:to>
      <xdr:col>24</xdr:col>
      <xdr:colOff>114300</xdr:colOff>
      <xdr:row>97</xdr:row>
      <xdr:rowOff>131944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53221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123236</xdr:rowOff>
    </xdr:from>
    <xdr:to>
      <xdr:col>20</xdr:col>
      <xdr:colOff>38100</xdr:colOff>
      <xdr:row>97</xdr:row>
      <xdr:rowOff>53386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69913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5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32840</xdr:rowOff>
    </xdr:from>
    <xdr:to>
      <xdr:col>15</xdr:col>
      <xdr:colOff>101600</xdr:colOff>
      <xdr:row>97</xdr:row>
      <xdr:rowOff>134440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150967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3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2711</xdr:rowOff>
    </xdr:from>
    <xdr:to>
      <xdr:col>10</xdr:col>
      <xdr:colOff>165100</xdr:colOff>
      <xdr:row>97</xdr:row>
      <xdr:rowOff>104311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120838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0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1946</xdr:rowOff>
    </xdr:from>
    <xdr:to>
      <xdr:col>6</xdr:col>
      <xdr:colOff>38100</xdr:colOff>
      <xdr:row>97</xdr:row>
      <xdr:rowOff>103546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3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120073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0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62268</xdr:rowOff>
    </xdr:from>
    <xdr:to>
      <xdr:col>55</xdr:col>
      <xdr:colOff>0</xdr:colOff>
      <xdr:row>57</xdr:row>
      <xdr:rowOff>78426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34918"/>
          <a:ext cx="838200" cy="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78426</xdr:rowOff>
    </xdr:from>
    <xdr:to>
      <xdr:col>50</xdr:col>
      <xdr:colOff>114300</xdr:colOff>
      <xdr:row>57</xdr:row>
      <xdr:rowOff>95390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51076"/>
          <a:ext cx="889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74426</xdr:rowOff>
    </xdr:from>
    <xdr:to>
      <xdr:col>45</xdr:col>
      <xdr:colOff>177800</xdr:colOff>
      <xdr:row>57</xdr:row>
      <xdr:rowOff>95390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47076"/>
          <a:ext cx="889000" cy="2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74426</xdr:rowOff>
    </xdr:from>
    <xdr:to>
      <xdr:col>41</xdr:col>
      <xdr:colOff>50800</xdr:colOff>
      <xdr:row>57</xdr:row>
      <xdr:rowOff>81106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47076"/>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11468</xdr:rowOff>
    </xdr:from>
    <xdr:to>
      <xdr:col>55</xdr:col>
      <xdr:colOff>50800</xdr:colOff>
      <xdr:row>57</xdr:row>
      <xdr:rowOff>113068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142295</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7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27626</xdr:rowOff>
    </xdr:from>
    <xdr:to>
      <xdr:col>50</xdr:col>
      <xdr:colOff>165100</xdr:colOff>
      <xdr:row>57</xdr:row>
      <xdr:rowOff>129226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145753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7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44590</xdr:rowOff>
    </xdr:from>
    <xdr:to>
      <xdr:col>46</xdr:col>
      <xdr:colOff>38100</xdr:colOff>
      <xdr:row>57</xdr:row>
      <xdr:rowOff>146190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162717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9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23626</xdr:rowOff>
    </xdr:from>
    <xdr:to>
      <xdr:col>41</xdr:col>
      <xdr:colOff>101600</xdr:colOff>
      <xdr:row>57</xdr:row>
      <xdr:rowOff>125226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141753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7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30306</xdr:rowOff>
    </xdr:from>
    <xdr:to>
      <xdr:col>36</xdr:col>
      <xdr:colOff>165100</xdr:colOff>
      <xdr:row>57</xdr:row>
      <xdr:rowOff>131906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0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148433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7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16892</xdr:rowOff>
    </xdr:from>
    <xdr:to>
      <xdr:col>55</xdr:col>
      <xdr:colOff>0</xdr:colOff>
      <xdr:row>78</xdr:row>
      <xdr:rowOff>37740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89992"/>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16892</xdr:rowOff>
    </xdr:from>
    <xdr:to>
      <xdr:col>50</xdr:col>
      <xdr:colOff>114300</xdr:colOff>
      <xdr:row>78</xdr:row>
      <xdr:rowOff>22242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89992"/>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147095</xdr:rowOff>
    </xdr:from>
    <xdr:to>
      <xdr:col>45</xdr:col>
      <xdr:colOff>177800</xdr:colOff>
      <xdr:row>78</xdr:row>
      <xdr:rowOff>22242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48745"/>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147095</xdr:rowOff>
    </xdr:from>
    <xdr:to>
      <xdr:col>41</xdr:col>
      <xdr:colOff>50800</xdr:colOff>
      <xdr:row>78</xdr:row>
      <xdr:rowOff>89858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48745"/>
          <a:ext cx="889000" cy="11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158390</xdr:rowOff>
    </xdr:from>
    <xdr:to>
      <xdr:col>55</xdr:col>
      <xdr:colOff>50800</xdr:colOff>
      <xdr:row>78</xdr:row>
      <xdr:rowOff>88540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136817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137542</xdr:rowOff>
    </xdr:from>
    <xdr:to>
      <xdr:col>50</xdr:col>
      <xdr:colOff>165100</xdr:colOff>
      <xdr:row>78</xdr:row>
      <xdr:rowOff>67692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58819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142892</xdr:rowOff>
    </xdr:from>
    <xdr:to>
      <xdr:col>46</xdr:col>
      <xdr:colOff>38100</xdr:colOff>
      <xdr:row>78</xdr:row>
      <xdr:rowOff>73042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4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64169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3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96295</xdr:rowOff>
    </xdr:from>
    <xdr:to>
      <xdr:col>41</xdr:col>
      <xdr:colOff>101600</xdr:colOff>
      <xdr:row>78</xdr:row>
      <xdr:rowOff>26445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17572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39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39058</xdr:rowOff>
    </xdr:from>
    <xdr:to>
      <xdr:col>36</xdr:col>
      <xdr:colOff>165100</xdr:colOff>
      <xdr:row>78</xdr:row>
      <xdr:rowOff>140658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131785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138030</xdr:rowOff>
    </xdr:from>
    <xdr:to>
      <xdr:col>55</xdr:col>
      <xdr:colOff>0</xdr:colOff>
      <xdr:row>97</xdr:row>
      <xdr:rowOff>142753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8680"/>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51276</xdr:rowOff>
    </xdr:from>
    <xdr:to>
      <xdr:col>50</xdr:col>
      <xdr:colOff>114300</xdr:colOff>
      <xdr:row>97</xdr:row>
      <xdr:rowOff>142753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81926"/>
          <a:ext cx="889000" cy="9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51276</xdr:rowOff>
    </xdr:from>
    <xdr:to>
      <xdr:col>45</xdr:col>
      <xdr:colOff>177800</xdr:colOff>
      <xdr:row>97</xdr:row>
      <xdr:rowOff>72127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81926"/>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72127</xdr:rowOff>
    </xdr:from>
    <xdr:to>
      <xdr:col>41</xdr:col>
      <xdr:colOff>50800</xdr:colOff>
      <xdr:row>97</xdr:row>
      <xdr:rowOff>101561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02777"/>
          <a:ext cx="889000" cy="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87230</xdr:rowOff>
    </xdr:from>
    <xdr:to>
      <xdr:col>55</xdr:col>
      <xdr:colOff>50800</xdr:colOff>
      <xdr:row>98</xdr:row>
      <xdr:rowOff>17380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110107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91953</xdr:rowOff>
    </xdr:from>
    <xdr:to>
      <xdr:col>50</xdr:col>
      <xdr:colOff>165100</xdr:colOff>
      <xdr:row>98</xdr:row>
      <xdr:rowOff>22103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38630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9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476</xdr:rowOff>
    </xdr:from>
    <xdr:to>
      <xdr:col>46</xdr:col>
      <xdr:colOff>38100</xdr:colOff>
      <xdr:row>97</xdr:row>
      <xdr:rowOff>102076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118603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0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21327</xdr:rowOff>
    </xdr:from>
    <xdr:to>
      <xdr:col>41</xdr:col>
      <xdr:colOff>101600</xdr:colOff>
      <xdr:row>97</xdr:row>
      <xdr:rowOff>122927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139454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2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50761</xdr:rowOff>
    </xdr:from>
    <xdr:to>
      <xdr:col>36</xdr:col>
      <xdr:colOff>165100</xdr:colOff>
      <xdr:row>97</xdr:row>
      <xdr:rowOff>152361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168888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64020</xdr:rowOff>
    </xdr:from>
    <xdr:to>
      <xdr:col>85</xdr:col>
      <xdr:colOff>127000</xdr:colOff>
      <xdr:row>37</xdr:row>
      <xdr:rowOff>74243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07670"/>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74243</xdr:rowOff>
    </xdr:from>
    <xdr:to>
      <xdr:col>81</xdr:col>
      <xdr:colOff>50800</xdr:colOff>
      <xdr:row>37</xdr:row>
      <xdr:rowOff>84649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17893"/>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84649</xdr:rowOff>
    </xdr:from>
    <xdr:to>
      <xdr:col>76</xdr:col>
      <xdr:colOff>114300</xdr:colOff>
      <xdr:row>37</xdr:row>
      <xdr:rowOff>111120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28299"/>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89243</xdr:rowOff>
    </xdr:from>
    <xdr:to>
      <xdr:col>71</xdr:col>
      <xdr:colOff>177800</xdr:colOff>
      <xdr:row>37</xdr:row>
      <xdr:rowOff>111120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32893"/>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13220</xdr:rowOff>
    </xdr:from>
    <xdr:to>
      <xdr:col>85</xdr:col>
      <xdr:colOff>177800</xdr:colOff>
      <xdr:row>37</xdr:row>
      <xdr:rowOff>114820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163097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23443</xdr:rowOff>
    </xdr:from>
    <xdr:to>
      <xdr:col>81</xdr:col>
      <xdr:colOff>101600</xdr:colOff>
      <xdr:row>37</xdr:row>
      <xdr:rowOff>125043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116170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33849</xdr:rowOff>
    </xdr:from>
    <xdr:to>
      <xdr:col>76</xdr:col>
      <xdr:colOff>165100</xdr:colOff>
      <xdr:row>37</xdr:row>
      <xdr:rowOff>135449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126575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60320</xdr:rowOff>
    </xdr:from>
    <xdr:to>
      <xdr:col>72</xdr:col>
      <xdr:colOff>38100</xdr:colOff>
      <xdr:row>37</xdr:row>
      <xdr:rowOff>161920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0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38443</xdr:rowOff>
    </xdr:from>
    <xdr:to>
      <xdr:col>67</xdr:col>
      <xdr:colOff>101600</xdr:colOff>
      <xdr:row>37</xdr:row>
      <xdr:rowOff>140043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131170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105465</xdr:rowOff>
    </xdr:from>
    <xdr:to>
      <xdr:col>85</xdr:col>
      <xdr:colOff>127000</xdr:colOff>
      <xdr:row>57</xdr:row>
      <xdr:rowOff>148696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78115"/>
          <a:ext cx="8382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139716</xdr:rowOff>
    </xdr:from>
    <xdr:to>
      <xdr:col>81</xdr:col>
      <xdr:colOff>50800</xdr:colOff>
      <xdr:row>57</xdr:row>
      <xdr:rowOff>148696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12366"/>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139716</xdr:rowOff>
    </xdr:from>
    <xdr:to>
      <xdr:col>76</xdr:col>
      <xdr:colOff>114300</xdr:colOff>
      <xdr:row>57</xdr:row>
      <xdr:rowOff>141121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12366"/>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141121</xdr:rowOff>
    </xdr:from>
    <xdr:to>
      <xdr:col>71</xdr:col>
      <xdr:colOff>177800</xdr:colOff>
      <xdr:row>58</xdr:row>
      <xdr:rowOff>9531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13771"/>
          <a:ext cx="8890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54665</xdr:rowOff>
    </xdr:from>
    <xdr:to>
      <xdr:col>85</xdr:col>
      <xdr:colOff>177800</xdr:colOff>
      <xdr:row>57</xdr:row>
      <xdr:rowOff>156265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2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33092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97896</xdr:rowOff>
    </xdr:from>
    <xdr:to>
      <xdr:col>81</xdr:col>
      <xdr:colOff>101600</xdr:colOff>
      <xdr:row>58</xdr:row>
      <xdr:rowOff>28046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19173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88916</xdr:rowOff>
    </xdr:from>
    <xdr:to>
      <xdr:col>76</xdr:col>
      <xdr:colOff>165100</xdr:colOff>
      <xdr:row>58</xdr:row>
      <xdr:rowOff>19066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10193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90321</xdr:rowOff>
    </xdr:from>
    <xdr:to>
      <xdr:col>72</xdr:col>
      <xdr:colOff>38100</xdr:colOff>
      <xdr:row>58</xdr:row>
      <xdr:rowOff>20471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11598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5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130181</xdr:rowOff>
    </xdr:from>
    <xdr:to>
      <xdr:col>67</xdr:col>
      <xdr:colOff>101600</xdr:colOff>
      <xdr:row>58</xdr:row>
      <xdr:rowOff>60331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51458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9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17473</xdr:rowOff>
    </xdr:from>
    <xdr:to>
      <xdr:col>85</xdr:col>
      <xdr:colOff>127000</xdr:colOff>
      <xdr:row>79</xdr:row>
      <xdr:rowOff>34240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2023"/>
          <a:ext cx="838200" cy="1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34240</xdr:rowOff>
    </xdr:from>
    <xdr:to>
      <xdr:col>81</xdr:col>
      <xdr:colOff>50800</xdr:colOff>
      <xdr:row>79</xdr:row>
      <xdr:rowOff>36179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8790"/>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36179</xdr:rowOff>
    </xdr:from>
    <xdr:to>
      <xdr:col>76</xdr:col>
      <xdr:colOff>114300</xdr:colOff>
      <xdr:row>79</xdr:row>
      <xdr:rowOff>39007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0729"/>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31273</xdr:rowOff>
    </xdr:from>
    <xdr:to>
      <xdr:col>71</xdr:col>
      <xdr:colOff>177800</xdr:colOff>
      <xdr:row>79</xdr:row>
      <xdr:rowOff>39007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75823"/>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138123</xdr:rowOff>
    </xdr:from>
    <xdr:to>
      <xdr:col>85</xdr:col>
      <xdr:colOff>177800</xdr:colOff>
      <xdr:row>79</xdr:row>
      <xdr:rowOff>68273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154890</xdr:rowOff>
    </xdr:from>
    <xdr:to>
      <xdr:col>81</xdr:col>
      <xdr:colOff>101600</xdr:colOff>
      <xdr:row>79</xdr:row>
      <xdr:rowOff>85040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76167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156829</xdr:rowOff>
    </xdr:from>
    <xdr:to>
      <xdr:col>76</xdr:col>
      <xdr:colOff>165100</xdr:colOff>
      <xdr:row>79</xdr:row>
      <xdr:rowOff>86979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78106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159657</xdr:rowOff>
    </xdr:from>
    <xdr:to>
      <xdr:col>72</xdr:col>
      <xdr:colOff>38100</xdr:colOff>
      <xdr:row>79</xdr:row>
      <xdr:rowOff>89807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80934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151923</xdr:rowOff>
    </xdr:from>
    <xdr:to>
      <xdr:col>67</xdr:col>
      <xdr:colOff>101600</xdr:colOff>
      <xdr:row>79</xdr:row>
      <xdr:rowOff>82073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73200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1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46199</xdr:rowOff>
    </xdr:from>
    <xdr:to>
      <xdr:col>85</xdr:col>
      <xdr:colOff>127000</xdr:colOff>
      <xdr:row>97</xdr:row>
      <xdr:rowOff>52312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76849"/>
          <a:ext cx="8382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52312</xdr:rowOff>
    </xdr:from>
    <xdr:to>
      <xdr:col>81</xdr:col>
      <xdr:colOff>50800</xdr:colOff>
      <xdr:row>97</xdr:row>
      <xdr:rowOff>88919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82962"/>
          <a:ext cx="889000" cy="3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88919</xdr:rowOff>
    </xdr:from>
    <xdr:to>
      <xdr:col>76</xdr:col>
      <xdr:colOff>114300</xdr:colOff>
      <xdr:row>97</xdr:row>
      <xdr:rowOff>104908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19569"/>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104908</xdr:rowOff>
    </xdr:from>
    <xdr:to>
      <xdr:col>71</xdr:col>
      <xdr:colOff>177800</xdr:colOff>
      <xdr:row>97</xdr:row>
      <xdr:rowOff>119428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35558"/>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166849</xdr:rowOff>
    </xdr:from>
    <xdr:to>
      <xdr:col>85</xdr:col>
      <xdr:colOff>177800</xdr:colOff>
      <xdr:row>97</xdr:row>
      <xdr:rowOff>96999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2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18276</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7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1512</xdr:rowOff>
    </xdr:from>
    <xdr:to>
      <xdr:col>81</xdr:col>
      <xdr:colOff>101600</xdr:colOff>
      <xdr:row>97</xdr:row>
      <xdr:rowOff>103112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119639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40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38119</xdr:rowOff>
    </xdr:from>
    <xdr:to>
      <xdr:col>76</xdr:col>
      <xdr:colOff>165100</xdr:colOff>
      <xdr:row>97</xdr:row>
      <xdr:rowOff>139719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130846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6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54108</xdr:rowOff>
    </xdr:from>
    <xdr:to>
      <xdr:col>72</xdr:col>
      <xdr:colOff>38100</xdr:colOff>
      <xdr:row>97</xdr:row>
      <xdr:rowOff>155708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146835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68628</xdr:rowOff>
    </xdr:from>
    <xdr:to>
      <xdr:col>67</xdr:col>
      <xdr:colOff>101600</xdr:colOff>
      <xdr:row>97</xdr:row>
      <xdr:rowOff>170228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161355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79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民生費は、特別養護老人ホームの指定管理料の増加に伴い繰出金が増加している。</a:t>
          </a:r>
          <a:endParaRPr lang="ja-JP" altLang="ja-JP" sz="1400">
            <a:effectLst/>
          </a:endParaRPr>
        </a:p>
        <a:p>
          <a:r>
            <a:rPr kumimoji="1" lang="ja-JP" altLang="ja-JP" sz="1100">
              <a:solidFill>
                <a:schemeClr val="dk1"/>
              </a:solidFill>
              <a:effectLst/>
              <a:latin typeface="+mn-lt"/>
              <a:ea typeface="+mn-ea"/>
              <a:cs typeface="+mn-cs"/>
            </a:rPr>
            <a:t>農林業費は、基幹産業である農業の振興のため、農作物の試験栽培や後継者の研修、土壌分析等を行う「農業活性化センター」の運営等、町独自の事業を展開していることから支出が多くなっている。</a:t>
          </a:r>
          <a:endParaRPr lang="ja-JP" altLang="ja-JP" sz="1400">
            <a:effectLst/>
          </a:endParaRPr>
        </a:p>
        <a:p>
          <a:r>
            <a:rPr kumimoji="1" lang="ja-JP" altLang="ja-JP" sz="1100">
              <a:solidFill>
                <a:schemeClr val="dk1"/>
              </a:solidFill>
              <a:effectLst/>
              <a:latin typeface="+mn-lt"/>
              <a:ea typeface="+mn-ea"/>
              <a:cs typeface="+mn-cs"/>
            </a:rPr>
            <a:t>土木費は、道路の改良や公営住宅の更新・長寿命化など子どもからお年寄りまで住民が安心で安全にくらせるよう環境整備を進めているため、類似団体と比較して高い状況にある。</a:t>
          </a:r>
          <a:endParaRPr lang="ja-JP" altLang="ja-JP" sz="1400">
            <a:effectLst/>
          </a:endParaRPr>
        </a:p>
        <a:p>
          <a:r>
            <a:rPr kumimoji="1" lang="ja-JP" altLang="ja-JP" sz="1100">
              <a:solidFill>
                <a:schemeClr val="dk1"/>
              </a:solidFill>
              <a:effectLst/>
              <a:latin typeface="+mn-lt"/>
              <a:ea typeface="+mn-ea"/>
              <a:cs typeface="+mn-cs"/>
            </a:rPr>
            <a:t>災害復旧費は、</a:t>
          </a:r>
          <a:r>
            <a:rPr kumimoji="1" lang="ja-JP" altLang="en-US" sz="1100">
              <a:solidFill>
                <a:schemeClr val="dk1"/>
              </a:solidFill>
              <a:effectLst/>
              <a:latin typeface="+mn-lt"/>
              <a:ea typeface="+mn-ea"/>
              <a:cs typeface="+mn-cs"/>
            </a:rPr>
            <a:t>大雨被害による災害復旧事業を行ったため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例年よりも支出が多くなっている。今後も</a:t>
          </a:r>
          <a:r>
            <a:rPr kumimoji="1" lang="ja-JP" altLang="ja-JP" sz="1100">
              <a:solidFill>
                <a:schemeClr val="dk1"/>
              </a:solidFill>
              <a:effectLst/>
              <a:latin typeface="+mn-lt"/>
              <a:ea typeface="+mn-ea"/>
              <a:cs typeface="+mn-cs"/>
            </a:rPr>
            <a:t>住民の安心・安全のために適切に予算を確保し災害対策を実施していく。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財政調整基金をはじめとした各種基金の取り崩しが増加しているため、事業の見直しや公営企業会計への繰り出しなど大幅に見直していく。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いずれの会計においても黒字となっているが、一般会計からの繰出金で赤字補てんをしている状況にある。</a:t>
          </a:r>
          <a:endParaRPr lang="ja-JP" altLang="ja-JP" sz="1400">
            <a:effectLst/>
          </a:endParaRPr>
        </a:p>
        <a:p>
          <a:r>
            <a:rPr kumimoji="1" lang="ja-JP" altLang="ja-JP" sz="1100">
              <a:solidFill>
                <a:schemeClr val="dk1"/>
              </a:solidFill>
              <a:effectLst/>
              <a:latin typeface="+mn-lt"/>
              <a:ea typeface="+mn-ea"/>
              <a:cs typeface="+mn-cs"/>
            </a:rPr>
            <a:t>今後も公営企業法適用化</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など収入の増加につながらない支出の増加が見込まれることから、健全な財政運営に努める。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起債の借入を行いつつ償還を進めている。</a:t>
          </a:r>
          <a:endParaRPr lang="ja-JP" altLang="ja-JP" sz="1400">
            <a:effectLst/>
          </a:endParaRPr>
        </a:p>
        <a:p>
          <a:r>
            <a:rPr kumimoji="1" lang="ja-JP" altLang="ja-JP" sz="1100">
              <a:solidFill>
                <a:schemeClr val="dk1"/>
              </a:solidFill>
              <a:effectLst/>
              <a:latin typeface="+mn-lt"/>
              <a:ea typeface="+mn-ea"/>
              <a:cs typeface="+mn-cs"/>
            </a:rPr>
            <a:t>今後も交付税補てん率の高い地方債を積極的に活用し、現在の水準の維持を図る。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当町では満期一括償還地方債を活用していない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交付税補てん率の高い地方債を活用しているため、将来負担比率の分子がマイナスとなっている。</a:t>
          </a:r>
          <a:endParaRPr lang="ja-JP" altLang="ja-JP" sz="1400">
            <a:effectLst/>
          </a:endParaRPr>
        </a:p>
        <a:p>
          <a:r>
            <a:rPr kumimoji="1" lang="ja-JP" altLang="ja-JP" sz="1100">
              <a:solidFill>
                <a:schemeClr val="dk1"/>
              </a:solidFill>
              <a:effectLst/>
              <a:latin typeface="+mn-lt"/>
              <a:ea typeface="+mn-ea"/>
              <a:cs typeface="+mn-cs"/>
            </a:rPr>
            <a:t>将来においても住みやすい町となるよう、この水準を維持し健全な財政運営に努める。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北海道和寒町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新規事業である地域担い手育成センターへの負担金事業（農業用ハウス建設等）による支出増加に伴い、基金の取り崩しを行ったため。</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事務事業の見直しを実施し、経費削減を図る。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公共施設建設基金～公共施設の建設等に充てる基金。</a:t>
          </a:r>
          <a:endParaRPr lang="ja-JP" altLang="ja-JP" sz="1400">
            <a:effectLst/>
          </a:endParaRPr>
        </a:p>
        <a:p>
          <a:r>
            <a:rPr kumimoji="1" lang="ja-JP" altLang="ja-JP" sz="1100">
              <a:solidFill>
                <a:schemeClr val="dk1"/>
              </a:solidFill>
              <a:effectLst/>
              <a:latin typeface="+mn-lt"/>
              <a:ea typeface="+mn-ea"/>
              <a:cs typeface="+mn-cs"/>
            </a:rPr>
            <a:t>総合体育施設建設基金～総合的な体育施設の建設に充てる基金。</a:t>
          </a:r>
          <a:endParaRPr lang="ja-JP" altLang="ja-JP" sz="1400">
            <a:effectLst/>
          </a:endParaRPr>
        </a:p>
        <a:p>
          <a:r>
            <a:rPr kumimoji="1" lang="ja-JP" altLang="ja-JP" sz="1100">
              <a:solidFill>
                <a:schemeClr val="dk1"/>
              </a:solidFill>
              <a:effectLst/>
              <a:latin typeface="+mn-lt"/>
              <a:ea typeface="+mn-ea"/>
              <a:cs typeface="+mn-cs"/>
            </a:rPr>
            <a:t>米穀類乾燥調製貯蔵施設基金～米穀類乾燥調製貯蔵施設の適切な維持管理に充てる基金。</a:t>
          </a:r>
          <a:endParaRPr lang="ja-JP" altLang="ja-JP" sz="1400">
            <a:effectLst/>
          </a:endParaRPr>
        </a:p>
        <a:p>
          <a:r>
            <a:rPr kumimoji="1" lang="ja-JP" altLang="ja-JP" sz="1100">
              <a:solidFill>
                <a:schemeClr val="dk1"/>
              </a:solidFill>
              <a:effectLst/>
              <a:latin typeface="+mn-lt"/>
              <a:ea typeface="+mn-ea"/>
              <a:cs typeface="+mn-cs"/>
            </a:rPr>
            <a:t>地域福祉基金～在宅福祉の設置及び向上、健康及び生きがいづくりの推進その他地域福祉の推進を図るために、民間が行う事業の支援に要する経費に充てる基金。</a:t>
          </a:r>
          <a:endParaRPr lang="ja-JP" altLang="ja-JP" sz="1400">
            <a:effectLst/>
          </a:endParaRPr>
        </a:p>
        <a:p>
          <a:r>
            <a:rPr kumimoji="1" lang="ja-JP" altLang="ja-JP" sz="1100">
              <a:solidFill>
                <a:schemeClr val="dk1"/>
              </a:solidFill>
              <a:effectLst/>
              <a:latin typeface="+mn-lt"/>
              <a:ea typeface="+mn-ea"/>
              <a:cs typeface="+mn-cs"/>
            </a:rPr>
            <a:t>ふるさとまちづくり応援基金～高齢者福祉に関する事業、教育・少子化対策等に関する事業、自然環境保全に関する事業、産業振興に関する事業、その他町長が必要と認める事業に充てる基金。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公共建設基金～公共施設の修繕及び整備に充当したことによる減。</a:t>
          </a:r>
          <a:endParaRPr lang="ja-JP" altLang="ja-JP" sz="1400">
            <a:effectLst/>
          </a:endParaRPr>
        </a:p>
        <a:p>
          <a:r>
            <a:rPr kumimoji="1" lang="ja-JP" altLang="ja-JP" sz="1100">
              <a:solidFill>
                <a:schemeClr val="dk1"/>
              </a:solidFill>
              <a:effectLst/>
              <a:latin typeface="+mn-lt"/>
              <a:ea typeface="+mn-ea"/>
              <a:cs typeface="+mn-cs"/>
            </a:rPr>
            <a:t>米穀類乾燥調製貯蔵施設基金～大規模改修に備えた積立の実施による増。</a:t>
          </a:r>
          <a:endParaRPr lang="ja-JP" altLang="ja-JP" sz="1400">
            <a:effectLst/>
          </a:endParaRPr>
        </a:p>
        <a:p>
          <a:r>
            <a:rPr kumimoji="1" lang="ja-JP" altLang="ja-JP" sz="1100">
              <a:solidFill>
                <a:schemeClr val="dk1"/>
              </a:solidFill>
              <a:effectLst/>
              <a:latin typeface="+mn-lt"/>
              <a:ea typeface="+mn-ea"/>
              <a:cs typeface="+mn-cs"/>
            </a:rPr>
            <a:t>ふるさとまちづくり応援基金～ふるさと納税による収入額が活用事業の充当額を上回ったことによる増。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大規模事業として特別養護老人ホームの更新を想定しており、その際に活用する。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新規事業である地域担い手育成センターへの負担金事業（農業用ハウス建設等）による支出増加に伴い、</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事務事業の見直しを実施し、経費削減を図る。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地方債の元利償還に充当するため計上した予算を予定通り取り崩したことにより減少した。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据え置きの活用などを検討する。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4691438</v>
      </c>
      <c r="BO4" s="449"/>
      <c r="BP4" s="449"/>
      <c r="BQ4" s="449"/>
      <c r="BR4" s="449"/>
      <c r="BS4" s="449"/>
      <c r="BT4" s="449"/>
      <c r="BU4" s="450"/>
      <c r="BV4" s="448">
        <v>4845692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4.2</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4558917</v>
      </c>
      <c r="BO5" s="420"/>
      <c r="BP5" s="420"/>
      <c r="BQ5" s="420"/>
      <c r="BR5" s="420"/>
      <c r="BS5" s="420"/>
      <c r="BT5" s="420"/>
      <c r="BU5" s="421"/>
      <c r="BV5" s="419">
        <v>4716749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82.5</v>
      </c>
      <c r="CU5" s="417"/>
      <c r="CV5" s="417"/>
      <c r="CW5" s="417"/>
      <c r="CX5" s="417"/>
      <c r="CY5" s="417"/>
      <c r="CZ5" s="417"/>
      <c r="DA5" s="418"/>
      <c r="DB5" s="416">
        <v>78.3</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132521</v>
      </c>
      <c r="BO6" s="420"/>
      <c r="BP6" s="420"/>
      <c r="BQ6" s="420"/>
      <c r="BR6" s="420"/>
      <c r="BS6" s="420"/>
      <c r="BT6" s="420"/>
      <c r="BU6" s="421"/>
      <c r="BV6" s="419">
        <v>128943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82.8</v>
      </c>
      <c r="CU6" s="563"/>
      <c r="CV6" s="563"/>
      <c r="CW6" s="563"/>
      <c r="CX6" s="563"/>
      <c r="CY6" s="563"/>
      <c r="CZ6" s="563"/>
      <c r="DA6" s="564"/>
      <c r="DB6" s="562">
        <v>78.900000000000006</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218</v>
      </c>
      <c r="BO7" s="420"/>
      <c r="BP7" s="420"/>
      <c r="BQ7" s="420"/>
      <c r="BR7" s="420"/>
      <c r="BS7" s="420"/>
      <c r="BT7" s="420"/>
      <c r="BU7" s="421"/>
      <c r="BV7" s="419">
        <v>10986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2824178</v>
      </c>
      <c r="CU7" s="420"/>
      <c r="CV7" s="420"/>
      <c r="CW7" s="420"/>
      <c r="CX7" s="420"/>
      <c r="CY7" s="420"/>
      <c r="CZ7" s="420"/>
      <c r="DA7" s="421"/>
      <c r="DB7" s="419">
        <v>2813971</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132303</v>
      </c>
      <c r="BO8" s="420"/>
      <c r="BP8" s="420"/>
      <c r="BQ8" s="420"/>
      <c r="BR8" s="420"/>
      <c r="BS8" s="420"/>
      <c r="BT8" s="420"/>
      <c r="BU8" s="421"/>
      <c r="BV8" s="419">
        <v>117957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0.16</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3192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14346</v>
      </c>
      <c r="BO9" s="420"/>
      <c r="BP9" s="420"/>
      <c r="BQ9" s="420"/>
      <c r="BR9" s="420"/>
      <c r="BS9" s="420"/>
      <c r="BT9" s="420"/>
      <c r="BU9" s="421"/>
      <c r="BV9" s="419">
        <v>7380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14.5</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3596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3557</v>
      </c>
      <c r="BO10" s="420"/>
      <c r="BP10" s="420"/>
      <c r="BQ10" s="420"/>
      <c r="BR10" s="420"/>
      <c r="BS10" s="420"/>
      <c r="BT10" s="420"/>
      <c r="BU10" s="421"/>
      <c r="BV10" s="419">
        <v>86588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15161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2903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216551</v>
      </c>
      <c r="BO12" s="420"/>
      <c r="BP12" s="420"/>
      <c r="BQ12" s="420"/>
      <c r="BR12" s="420"/>
      <c r="BS12" s="420"/>
      <c r="BT12" s="420"/>
      <c r="BU12" s="421"/>
      <c r="BV12" s="419">
        <v>147112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2890</v>
      </c>
      <c r="S13" s="507"/>
      <c r="T13" s="507"/>
      <c r="U13" s="507"/>
      <c r="V13" s="508"/>
      <c r="W13" s="509" t="s">
        <v>131</v>
      </c>
      <c r="X13" s="405"/>
      <c r="Y13" s="405"/>
      <c r="Z13" s="405"/>
      <c r="AA13" s="405"/>
      <c r="AB13" s="406"/>
      <c r="AC13" s="372">
        <v>550</v>
      </c>
      <c r="AD13" s="373"/>
      <c r="AE13" s="373"/>
      <c r="AF13" s="373"/>
      <c r="AG13" s="374"/>
      <c r="AH13" s="372">
        <v>618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-198648</v>
      </c>
      <c r="BO13" s="420"/>
      <c r="BP13" s="420"/>
      <c r="BQ13" s="420"/>
      <c r="BR13" s="420"/>
      <c r="BS13" s="420"/>
      <c r="BT13" s="420"/>
      <c r="BU13" s="421"/>
      <c r="BV13" s="419">
        <v>-37983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6.3</v>
      </c>
      <c r="CU13" s="417"/>
      <c r="CV13" s="417"/>
      <c r="CW13" s="417"/>
      <c r="CX13" s="417"/>
      <c r="CY13" s="417"/>
      <c r="CZ13" s="417"/>
      <c r="DA13" s="418"/>
      <c r="DB13" s="416">
        <v>5.6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3006</v>
      </c>
      <c r="S14" s="507"/>
      <c r="T14" s="507"/>
      <c r="U14" s="507"/>
      <c r="V14" s="508"/>
      <c r="W14" s="510"/>
      <c r="X14" s="408"/>
      <c r="Y14" s="408"/>
      <c r="Z14" s="408"/>
      <c r="AA14" s="408"/>
      <c r="AB14" s="409"/>
      <c r="AC14" s="499">
        <v>33.299999999999997</v>
      </c>
      <c r="AD14" s="500"/>
      <c r="AE14" s="500"/>
      <c r="AF14" s="500"/>
      <c r="AG14" s="501"/>
      <c r="AH14" s="499">
        <v>35.299999999999997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2990</v>
      </c>
      <c r="S15" s="507"/>
      <c r="T15" s="507"/>
      <c r="U15" s="507"/>
      <c r="V15" s="508"/>
      <c r="W15" s="509" t="s">
        <v>137</v>
      </c>
      <c r="X15" s="405"/>
      <c r="Y15" s="405"/>
      <c r="Z15" s="405"/>
      <c r="AA15" s="405"/>
      <c r="AB15" s="406"/>
      <c r="AC15" s="372">
        <v>221</v>
      </c>
      <c r="AD15" s="373"/>
      <c r="AE15" s="373"/>
      <c r="AF15" s="373"/>
      <c r="AG15" s="374"/>
      <c r="AH15" s="372">
        <v>240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431665</v>
      </c>
      <c r="BO15" s="449"/>
      <c r="BP15" s="449"/>
      <c r="BQ15" s="449"/>
      <c r="BR15" s="449"/>
      <c r="BS15" s="449"/>
      <c r="BT15" s="449"/>
      <c r="BU15" s="450"/>
      <c r="BV15" s="448">
        <v>425719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13.4</v>
      </c>
      <c r="AD16" s="500"/>
      <c r="AE16" s="500"/>
      <c r="AF16" s="500"/>
      <c r="AG16" s="501"/>
      <c r="AH16" s="499">
        <v>13.7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2729055</v>
      </c>
      <c r="BO16" s="420"/>
      <c r="BP16" s="420"/>
      <c r="BQ16" s="420"/>
      <c r="BR16" s="420"/>
      <c r="BS16" s="420"/>
      <c r="BT16" s="420"/>
      <c r="BU16" s="421"/>
      <c r="BV16" s="419">
        <v>2718107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879</v>
      </c>
      <c r="AD17" s="373"/>
      <c r="AE17" s="373"/>
      <c r="AF17" s="373"/>
      <c r="AG17" s="374"/>
      <c r="AH17" s="372">
        <v>892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516456</v>
      </c>
      <c r="BO17" s="420"/>
      <c r="BP17" s="420"/>
      <c r="BQ17" s="420"/>
      <c r="BR17" s="420"/>
      <c r="BS17" s="420"/>
      <c r="BT17" s="420"/>
      <c r="BU17" s="421"/>
      <c r="BV17" s="419">
        <v>508913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225.11</v>
      </c>
      <c r="M18" s="472"/>
      <c r="N18" s="472"/>
      <c r="O18" s="472"/>
      <c r="P18" s="472"/>
      <c r="Q18" s="472"/>
      <c r="R18" s="473"/>
      <c r="S18" s="473"/>
      <c r="T18" s="473"/>
      <c r="U18" s="473"/>
      <c r="V18" s="474"/>
      <c r="W18" s="490"/>
      <c r="X18" s="491"/>
      <c r="Y18" s="491"/>
      <c r="Z18" s="491"/>
      <c r="AA18" s="491"/>
      <c r="AB18" s="515"/>
      <c r="AC18" s="389">
        <v>53.3</v>
      </c>
      <c r="AD18" s="390"/>
      <c r="AE18" s="390"/>
      <c r="AF18" s="390"/>
      <c r="AG18" s="475"/>
      <c r="AH18" s="389">
        <v>51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2337449</v>
      </c>
      <c r="BO18" s="420"/>
      <c r="BP18" s="420"/>
      <c r="BQ18" s="420"/>
      <c r="BR18" s="420"/>
      <c r="BS18" s="420"/>
      <c r="BT18" s="420"/>
      <c r="BU18" s="421"/>
      <c r="BV18" s="419">
        <v>2233341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3517176</v>
      </c>
      <c r="BO19" s="420"/>
      <c r="BP19" s="420"/>
      <c r="BQ19" s="420"/>
      <c r="BR19" s="420"/>
      <c r="BS19" s="420"/>
      <c r="BT19" s="420"/>
      <c r="BU19" s="421"/>
      <c r="BV19" s="419">
        <v>3588803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1429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3092251</v>
      </c>
      <c r="BO22" s="449"/>
      <c r="BP22" s="449"/>
      <c r="BQ22" s="449"/>
      <c r="BR22" s="449"/>
      <c r="BS22" s="449"/>
      <c r="BT22" s="449"/>
      <c r="BU22" s="450"/>
      <c r="BV22" s="448">
        <v>3376368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3065099</v>
      </c>
      <c r="BO23" s="420"/>
      <c r="BP23" s="420"/>
      <c r="BQ23" s="420"/>
      <c r="BR23" s="420"/>
      <c r="BS23" s="420"/>
      <c r="BT23" s="420"/>
      <c r="BU23" s="421"/>
      <c r="BV23" s="419">
        <v>3333301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7100</v>
      </c>
      <c r="R24" s="373"/>
      <c r="S24" s="373"/>
      <c r="T24" s="373"/>
      <c r="U24" s="373"/>
      <c r="V24" s="374"/>
      <c r="W24" s="462"/>
      <c r="X24" s="399"/>
      <c r="Y24" s="400"/>
      <c r="Z24" s="375" t="s">
        <v>162</v>
      </c>
      <c r="AA24" s="376"/>
      <c r="AB24" s="376"/>
      <c r="AC24" s="376"/>
      <c r="AD24" s="376"/>
      <c r="AE24" s="376"/>
      <c r="AF24" s="376"/>
      <c r="AG24" s="377"/>
      <c r="AH24" s="372">
        <v>79</v>
      </c>
      <c r="AI24" s="373"/>
      <c r="AJ24" s="373"/>
      <c r="AK24" s="373"/>
      <c r="AL24" s="374"/>
      <c r="AM24" s="372">
        <v>226019</v>
      </c>
      <c r="AN24" s="373"/>
      <c r="AO24" s="373"/>
      <c r="AP24" s="373"/>
      <c r="AQ24" s="373"/>
      <c r="AR24" s="374"/>
      <c r="AS24" s="372">
        <v>2861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2033891</v>
      </c>
      <c r="BO24" s="420"/>
      <c r="BP24" s="420"/>
      <c r="BQ24" s="420"/>
      <c r="BR24" s="420"/>
      <c r="BS24" s="420"/>
      <c r="BT24" s="420"/>
      <c r="BU24" s="421"/>
      <c r="BV24" s="419">
        <v>2189278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5940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125720</v>
      </c>
      <c r="BO25" s="449"/>
      <c r="BP25" s="449"/>
      <c r="BQ25" s="449"/>
      <c r="BR25" s="449"/>
      <c r="BS25" s="449"/>
      <c r="BT25" s="449"/>
      <c r="BU25" s="450"/>
      <c r="BV25" s="448">
        <v>158262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5590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2460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144584</v>
      </c>
      <c r="BO27" s="454"/>
      <c r="BP27" s="454"/>
      <c r="BQ27" s="454"/>
      <c r="BR27" s="454"/>
      <c r="BS27" s="454"/>
      <c r="BT27" s="454"/>
      <c r="BU27" s="455"/>
      <c r="BV27" s="453">
        <v>144581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1950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968511</v>
      </c>
      <c r="BO28" s="449"/>
      <c r="BP28" s="449"/>
      <c r="BQ28" s="449"/>
      <c r="BR28" s="449"/>
      <c r="BS28" s="449"/>
      <c r="BT28" s="449"/>
      <c r="BU28" s="450"/>
      <c r="BV28" s="448">
        <v>1073548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8</v>
      </c>
      <c r="M29" s="373"/>
      <c r="N29" s="373"/>
      <c r="O29" s="373"/>
      <c r="P29" s="374"/>
      <c r="Q29" s="372">
        <v>1700</v>
      </c>
      <c r="R29" s="373"/>
      <c r="S29" s="373"/>
      <c r="T29" s="373"/>
      <c r="U29" s="373"/>
      <c r="V29" s="374"/>
      <c r="W29" s="463"/>
      <c r="X29" s="464"/>
      <c r="Y29" s="465"/>
      <c r="Z29" s="375" t="s">
        <v>177</v>
      </c>
      <c r="AA29" s="376"/>
      <c r="AB29" s="376"/>
      <c r="AC29" s="376"/>
      <c r="AD29" s="376"/>
      <c r="AE29" s="376"/>
      <c r="AF29" s="376"/>
      <c r="AG29" s="377"/>
      <c r="AH29" s="372">
        <v>79</v>
      </c>
      <c r="AI29" s="373"/>
      <c r="AJ29" s="373"/>
      <c r="AK29" s="373"/>
      <c r="AL29" s="374"/>
      <c r="AM29" s="372">
        <v>226019</v>
      </c>
      <c r="AN29" s="373"/>
      <c r="AO29" s="373"/>
      <c r="AP29" s="373"/>
      <c r="AQ29" s="373"/>
      <c r="AR29" s="374"/>
      <c r="AS29" s="372">
        <v>2861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674110</v>
      </c>
      <c r="BO29" s="420"/>
      <c r="BP29" s="420"/>
      <c r="BQ29" s="420"/>
      <c r="BR29" s="420"/>
      <c r="BS29" s="420"/>
      <c r="BT29" s="420"/>
      <c r="BU29" s="421"/>
      <c r="BV29" s="419">
        <v>689107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1870015</v>
      </c>
      <c r="BO30" s="454"/>
      <c r="BP30" s="454"/>
      <c r="BQ30" s="454"/>
      <c r="BR30" s="454"/>
      <c r="BS30" s="454"/>
      <c r="BT30" s="454"/>
      <c r="BU30" s="455"/>
      <c r="BV30" s="453">
        <v>1859514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国民健康保険特別会計（保険事業勘定）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士別地方消防事務組合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和寒町土地開発公社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国民健康保険特別会計（診療施設勘定）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上川教育研修センター組合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介護保険特別会計（介護サービス事業勘定）</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T8w6zg4NTvpwL6vy3xAS3CwyAlMOsP0szzjMOdgbuVcPuDFOmyYG2tQdzdETK2mG//9NLqy8Ks7jhJ7pfjlaqQ==" saltValue="9jcKh9FWiUcHmEtJ5M/t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306602</v>
      </c>
      <c r="S5" s="677"/>
      <c r="T5" s="677"/>
      <c r="U5" s="677"/>
      <c r="V5" s="677"/>
      <c r="W5" s="677"/>
      <c r="X5" s="677"/>
      <c r="Y5" s="702"/>
      <c r="Z5" s="715">
        <v>6.5</v>
      </c>
      <c r="AA5" s="715"/>
      <c r="AB5" s="715"/>
      <c r="AC5" s="715"/>
      <c r="AD5" s="716">
        <v>306602</v>
      </c>
      <c r="AE5" s="716"/>
      <c r="AF5" s="716"/>
      <c r="AG5" s="716"/>
      <c r="AH5" s="716"/>
      <c r="AI5" s="716"/>
      <c r="AJ5" s="716"/>
      <c r="AK5" s="716"/>
      <c r="AL5" s="703">
        <v>10.9</v>
      </c>
      <c r="AM5" s="685"/>
      <c r="AN5" s="685"/>
      <c r="AO5" s="704"/>
      <c r="AP5" s="679" t="s">
        <v>216</v>
      </c>
      <c r="AQ5" s="680"/>
      <c r="AR5" s="680"/>
      <c r="AS5" s="680"/>
      <c r="AT5" s="680"/>
      <c r="AU5" s="680"/>
      <c r="AV5" s="680"/>
      <c r="AW5" s="680"/>
      <c r="AX5" s="680"/>
      <c r="AY5" s="680"/>
      <c r="AZ5" s="680"/>
      <c r="BA5" s="680"/>
      <c r="BB5" s="680"/>
      <c r="BC5" s="680"/>
      <c r="BD5" s="680"/>
      <c r="BE5" s="680"/>
      <c r="BF5" s="681"/>
      <c r="BG5" s="621">
        <v>306602</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110071</v>
      </c>
      <c r="S6" s="622"/>
      <c r="T6" s="622"/>
      <c r="U6" s="622"/>
      <c r="V6" s="622"/>
      <c r="W6" s="622"/>
      <c r="X6" s="622"/>
      <c r="Y6" s="623"/>
      <c r="Z6" s="659">
        <v>2.2999999999999998</v>
      </c>
      <c r="AA6" s="659"/>
      <c r="AB6" s="659"/>
      <c r="AC6" s="659"/>
      <c r="AD6" s="660">
        <v>110071</v>
      </c>
      <c r="AE6" s="660"/>
      <c r="AF6" s="660"/>
      <c r="AG6" s="660"/>
      <c r="AH6" s="660"/>
      <c r="AI6" s="660"/>
      <c r="AJ6" s="660"/>
      <c r="AK6" s="660"/>
      <c r="AL6" s="624">
        <v>3.9</v>
      </c>
      <c r="AM6" s="625"/>
      <c r="AN6" s="625"/>
      <c r="AO6" s="661"/>
      <c r="AP6" s="618" t="s">
        <v>221</v>
      </c>
      <c r="AQ6" s="619"/>
      <c r="AR6" s="619"/>
      <c r="AS6" s="619"/>
      <c r="AT6" s="619"/>
      <c r="AU6" s="619"/>
      <c r="AV6" s="619"/>
      <c r="AW6" s="619"/>
      <c r="AX6" s="619"/>
      <c r="AY6" s="619"/>
      <c r="AZ6" s="619"/>
      <c r="BA6" s="619"/>
      <c r="BB6" s="619"/>
      <c r="BC6" s="619"/>
      <c r="BD6" s="619"/>
      <c r="BE6" s="619"/>
      <c r="BF6" s="620"/>
      <c r="BG6" s="621">
        <v>306602</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49355</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49355</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105</v>
      </c>
      <c r="S7" s="622"/>
      <c r="T7" s="622"/>
      <c r="U7" s="622"/>
      <c r="V7" s="622"/>
      <c r="W7" s="622"/>
      <c r="X7" s="622"/>
      <c r="Y7" s="623"/>
      <c r="Z7" s="659">
        <v>0</v>
      </c>
      <c r="AA7" s="659"/>
      <c r="AB7" s="659"/>
      <c r="AC7" s="659"/>
      <c r="AD7" s="660">
        <v>105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135242</v>
      </c>
      <c r="BH7" s="622"/>
      <c r="BI7" s="622"/>
      <c r="BJ7" s="622"/>
      <c r="BK7" s="622"/>
      <c r="BL7" s="622"/>
      <c r="BM7" s="622"/>
      <c r="BN7" s="623"/>
      <c r="BO7" s="659">
        <v>44.1</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574161</v>
      </c>
      <c r="CS7" s="622"/>
      <c r="CT7" s="622"/>
      <c r="CU7" s="622"/>
      <c r="CV7" s="622"/>
      <c r="CW7" s="622"/>
      <c r="CX7" s="622"/>
      <c r="CY7" s="623"/>
      <c r="CZ7" s="659">
        <v>12.6</v>
      </c>
      <c r="DA7" s="659"/>
      <c r="DB7" s="659"/>
      <c r="DC7" s="659"/>
      <c r="DD7" s="627">
        <v>32179</v>
      </c>
      <c r="DE7" s="622"/>
      <c r="DF7" s="622"/>
      <c r="DG7" s="622"/>
      <c r="DH7" s="622"/>
      <c r="DI7" s="622"/>
      <c r="DJ7" s="622"/>
      <c r="DK7" s="622"/>
      <c r="DL7" s="622"/>
      <c r="DM7" s="622"/>
      <c r="DN7" s="622"/>
      <c r="DO7" s="622"/>
      <c r="DP7" s="623"/>
      <c r="DQ7" s="627">
        <v>479346</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974</v>
      </c>
      <c r="S8" s="622"/>
      <c r="T8" s="622"/>
      <c r="U8" s="622"/>
      <c r="V8" s="622"/>
      <c r="W8" s="622"/>
      <c r="X8" s="622"/>
      <c r="Y8" s="623"/>
      <c r="Z8" s="659">
        <v>0</v>
      </c>
      <c r="AA8" s="659"/>
      <c r="AB8" s="659"/>
      <c r="AC8" s="659"/>
      <c r="AD8" s="660">
        <v>974</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4890</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941369</v>
      </c>
      <c r="CS8" s="622"/>
      <c r="CT8" s="622"/>
      <c r="CU8" s="622"/>
      <c r="CV8" s="622"/>
      <c r="CW8" s="622"/>
      <c r="CX8" s="622"/>
      <c r="CY8" s="623"/>
      <c r="CZ8" s="659">
        <v>20.6</v>
      </c>
      <c r="DA8" s="659"/>
      <c r="DB8" s="659"/>
      <c r="DC8" s="659"/>
      <c r="DD8" s="627" t="s">
        <v>122</v>
      </c>
      <c r="DE8" s="622"/>
      <c r="DF8" s="622"/>
      <c r="DG8" s="622"/>
      <c r="DH8" s="622"/>
      <c r="DI8" s="622"/>
      <c r="DJ8" s="622"/>
      <c r="DK8" s="622"/>
      <c r="DL8" s="622"/>
      <c r="DM8" s="622"/>
      <c r="DN8" s="622"/>
      <c r="DO8" s="622"/>
      <c r="DP8" s="623"/>
      <c r="DQ8" s="627">
        <v>700484</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1122</v>
      </c>
      <c r="S9" s="622"/>
      <c r="T9" s="622"/>
      <c r="U9" s="622"/>
      <c r="V9" s="622"/>
      <c r="W9" s="622"/>
      <c r="X9" s="622"/>
      <c r="Y9" s="623"/>
      <c r="Z9" s="659">
        <v>0</v>
      </c>
      <c r="AA9" s="659"/>
      <c r="AB9" s="659"/>
      <c r="AC9" s="659"/>
      <c r="AD9" s="660">
        <v>1122</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114225</v>
      </c>
      <c r="BH9" s="622"/>
      <c r="BI9" s="622"/>
      <c r="BJ9" s="622"/>
      <c r="BK9" s="622"/>
      <c r="BL9" s="622"/>
      <c r="BM9" s="622"/>
      <c r="BN9" s="623"/>
      <c r="BO9" s="659">
        <v>37.299999999999997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466621</v>
      </c>
      <c r="CS9" s="622"/>
      <c r="CT9" s="622"/>
      <c r="CU9" s="622"/>
      <c r="CV9" s="622"/>
      <c r="CW9" s="622"/>
      <c r="CX9" s="622"/>
      <c r="CY9" s="623"/>
      <c r="CZ9" s="659">
        <v>10.199999999999999</v>
      </c>
      <c r="DA9" s="659"/>
      <c r="DB9" s="659"/>
      <c r="DC9" s="659"/>
      <c r="DD9" s="627">
        <v>6795</v>
      </c>
      <c r="DE9" s="622"/>
      <c r="DF9" s="622"/>
      <c r="DG9" s="622"/>
      <c r="DH9" s="622"/>
      <c r="DI9" s="622"/>
      <c r="DJ9" s="622"/>
      <c r="DK9" s="622"/>
      <c r="DL9" s="622"/>
      <c r="DM9" s="622"/>
      <c r="DN9" s="622"/>
      <c r="DO9" s="622"/>
      <c r="DP9" s="623"/>
      <c r="DQ9" s="627">
        <v>425088</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8595</v>
      </c>
      <c r="BH10" s="622"/>
      <c r="BI10" s="622"/>
      <c r="BJ10" s="622"/>
      <c r="BK10" s="622"/>
      <c r="BL10" s="622"/>
      <c r="BM10" s="622"/>
      <c r="BN10" s="623"/>
      <c r="BO10" s="659">
        <v>2.8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83243</v>
      </c>
      <c r="S11" s="622"/>
      <c r="T11" s="622"/>
      <c r="U11" s="622"/>
      <c r="V11" s="622"/>
      <c r="W11" s="622"/>
      <c r="X11" s="622"/>
      <c r="Y11" s="623"/>
      <c r="Z11" s="624">
        <v>1.8</v>
      </c>
      <c r="AA11" s="625"/>
      <c r="AB11" s="625"/>
      <c r="AC11" s="626"/>
      <c r="AD11" s="627">
        <v>83243</v>
      </c>
      <c r="AE11" s="622"/>
      <c r="AF11" s="622"/>
      <c r="AG11" s="622"/>
      <c r="AH11" s="622"/>
      <c r="AI11" s="622"/>
      <c r="AJ11" s="622"/>
      <c r="AK11" s="623"/>
      <c r="AL11" s="624">
        <v>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7532</v>
      </c>
      <c r="BH11" s="622"/>
      <c r="BI11" s="622"/>
      <c r="BJ11" s="622"/>
      <c r="BK11" s="622"/>
      <c r="BL11" s="622"/>
      <c r="BM11" s="622"/>
      <c r="BN11" s="623"/>
      <c r="BO11" s="659">
        <v>2.5</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683624</v>
      </c>
      <c r="CS11" s="622"/>
      <c r="CT11" s="622"/>
      <c r="CU11" s="622"/>
      <c r="CV11" s="622"/>
      <c r="CW11" s="622"/>
      <c r="CX11" s="622"/>
      <c r="CY11" s="623"/>
      <c r="CZ11" s="659">
        <v>15</v>
      </c>
      <c r="DA11" s="659"/>
      <c r="DB11" s="659"/>
      <c r="DC11" s="659"/>
      <c r="DD11" s="627">
        <v>66227</v>
      </c>
      <c r="DE11" s="622"/>
      <c r="DF11" s="622"/>
      <c r="DG11" s="622"/>
      <c r="DH11" s="622"/>
      <c r="DI11" s="622"/>
      <c r="DJ11" s="622"/>
      <c r="DK11" s="622"/>
      <c r="DL11" s="622"/>
      <c r="DM11" s="622"/>
      <c r="DN11" s="622"/>
      <c r="DO11" s="622"/>
      <c r="DP11" s="623"/>
      <c r="DQ11" s="627">
        <v>307195</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126543</v>
      </c>
      <c r="BH12" s="622"/>
      <c r="BI12" s="622"/>
      <c r="BJ12" s="622"/>
      <c r="BK12" s="622"/>
      <c r="BL12" s="622"/>
      <c r="BM12" s="622"/>
      <c r="BN12" s="623"/>
      <c r="BO12" s="659">
        <v>41.3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135746</v>
      </c>
      <c r="CS12" s="622"/>
      <c r="CT12" s="622"/>
      <c r="CU12" s="622"/>
      <c r="CV12" s="622"/>
      <c r="CW12" s="622"/>
      <c r="CX12" s="622"/>
      <c r="CY12" s="623"/>
      <c r="CZ12" s="659">
        <v>3</v>
      </c>
      <c r="DA12" s="659"/>
      <c r="DB12" s="659"/>
      <c r="DC12" s="659"/>
      <c r="DD12" s="627" t="s">
        <v>122</v>
      </c>
      <c r="DE12" s="622"/>
      <c r="DF12" s="622"/>
      <c r="DG12" s="622"/>
      <c r="DH12" s="622"/>
      <c r="DI12" s="622"/>
      <c r="DJ12" s="622"/>
      <c r="DK12" s="622"/>
      <c r="DL12" s="622"/>
      <c r="DM12" s="622"/>
      <c r="DN12" s="622"/>
      <c r="DO12" s="622"/>
      <c r="DP12" s="623"/>
      <c r="DQ12" s="627">
        <v>78404</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124836</v>
      </c>
      <c r="BH13" s="622"/>
      <c r="BI13" s="622"/>
      <c r="BJ13" s="622"/>
      <c r="BK13" s="622"/>
      <c r="BL13" s="622"/>
      <c r="BM13" s="622"/>
      <c r="BN13" s="623"/>
      <c r="BO13" s="659">
        <v>40.700000000000003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540025</v>
      </c>
      <c r="CS13" s="622"/>
      <c r="CT13" s="622"/>
      <c r="CU13" s="622"/>
      <c r="CV13" s="622"/>
      <c r="CW13" s="622"/>
      <c r="CX13" s="622"/>
      <c r="CY13" s="623"/>
      <c r="CZ13" s="659">
        <v>11.8</v>
      </c>
      <c r="DA13" s="659"/>
      <c r="DB13" s="659"/>
      <c r="DC13" s="659"/>
      <c r="DD13" s="627">
        <v>239252</v>
      </c>
      <c r="DE13" s="622"/>
      <c r="DF13" s="622"/>
      <c r="DG13" s="622"/>
      <c r="DH13" s="622"/>
      <c r="DI13" s="622"/>
      <c r="DJ13" s="622"/>
      <c r="DK13" s="622"/>
      <c r="DL13" s="622"/>
      <c r="DM13" s="622"/>
      <c r="DN13" s="622"/>
      <c r="DO13" s="622"/>
      <c r="DP13" s="623"/>
      <c r="DQ13" s="627">
        <v>290112</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878</v>
      </c>
      <c r="S14" s="622"/>
      <c r="T14" s="622"/>
      <c r="U14" s="622"/>
      <c r="V14" s="622"/>
      <c r="W14" s="622"/>
      <c r="X14" s="622"/>
      <c r="Y14" s="623"/>
      <c r="Z14" s="659">
        <v>0</v>
      </c>
      <c r="AA14" s="659"/>
      <c r="AB14" s="659"/>
      <c r="AC14" s="659"/>
      <c r="AD14" s="660">
        <v>878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13521</v>
      </c>
      <c r="BH14" s="622"/>
      <c r="BI14" s="622"/>
      <c r="BJ14" s="622"/>
      <c r="BK14" s="622"/>
      <c r="BL14" s="622"/>
      <c r="BM14" s="622"/>
      <c r="BN14" s="623"/>
      <c r="BO14" s="659">
        <v>4.4000000000000004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156916</v>
      </c>
      <c r="CS14" s="622"/>
      <c r="CT14" s="622"/>
      <c r="CU14" s="622"/>
      <c r="CV14" s="622"/>
      <c r="CW14" s="622"/>
      <c r="CX14" s="622"/>
      <c r="CY14" s="623"/>
      <c r="CZ14" s="659">
        <v>3.4</v>
      </c>
      <c r="DA14" s="659"/>
      <c r="DB14" s="659"/>
      <c r="DC14" s="659"/>
      <c r="DD14" s="627" t="s">
        <v>122</v>
      </c>
      <c r="DE14" s="622"/>
      <c r="DF14" s="622"/>
      <c r="DG14" s="622"/>
      <c r="DH14" s="622"/>
      <c r="DI14" s="622"/>
      <c r="DJ14" s="622"/>
      <c r="DK14" s="622"/>
      <c r="DL14" s="622"/>
      <c r="DM14" s="622"/>
      <c r="DN14" s="622"/>
      <c r="DO14" s="622"/>
      <c r="DP14" s="623"/>
      <c r="DQ14" s="627">
        <v>156916</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31296</v>
      </c>
      <c r="BH15" s="622"/>
      <c r="BI15" s="622"/>
      <c r="BJ15" s="622"/>
      <c r="BK15" s="622"/>
      <c r="BL15" s="622"/>
      <c r="BM15" s="622"/>
      <c r="BN15" s="623"/>
      <c r="BO15" s="659">
        <v>10.199999999999999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429560</v>
      </c>
      <c r="CS15" s="622"/>
      <c r="CT15" s="622"/>
      <c r="CU15" s="622"/>
      <c r="CV15" s="622"/>
      <c r="CW15" s="622"/>
      <c r="CX15" s="622"/>
      <c r="CY15" s="623"/>
      <c r="CZ15" s="659">
        <v>9.4</v>
      </c>
      <c r="DA15" s="659"/>
      <c r="DB15" s="659"/>
      <c r="DC15" s="659"/>
      <c r="DD15" s="627">
        <v>76915</v>
      </c>
      <c r="DE15" s="622"/>
      <c r="DF15" s="622"/>
      <c r="DG15" s="622"/>
      <c r="DH15" s="622"/>
      <c r="DI15" s="622"/>
      <c r="DJ15" s="622"/>
      <c r="DK15" s="622"/>
      <c r="DL15" s="622"/>
      <c r="DM15" s="622"/>
      <c r="DN15" s="622"/>
      <c r="DO15" s="622"/>
      <c r="DP15" s="623"/>
      <c r="DQ15" s="627">
        <v>329355</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10575</v>
      </c>
      <c r="S16" s="622"/>
      <c r="T16" s="622"/>
      <c r="U16" s="622"/>
      <c r="V16" s="622"/>
      <c r="W16" s="622"/>
      <c r="X16" s="622"/>
      <c r="Y16" s="623"/>
      <c r="Z16" s="659">
        <v>0.2</v>
      </c>
      <c r="AA16" s="659"/>
      <c r="AB16" s="659"/>
      <c r="AC16" s="659"/>
      <c r="AD16" s="660">
        <v>10575</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61665</v>
      </c>
      <c r="CS16" s="622"/>
      <c r="CT16" s="622"/>
      <c r="CU16" s="622"/>
      <c r="CV16" s="622"/>
      <c r="CW16" s="622"/>
      <c r="CX16" s="622"/>
      <c r="CY16" s="623"/>
      <c r="CZ16" s="659">
        <v>1.4</v>
      </c>
      <c r="DA16" s="659"/>
      <c r="DB16" s="659"/>
      <c r="DC16" s="659"/>
      <c r="DD16" s="627" t="s">
        <v>122</v>
      </c>
      <c r="DE16" s="622"/>
      <c r="DF16" s="622"/>
      <c r="DG16" s="622"/>
      <c r="DH16" s="622"/>
      <c r="DI16" s="622"/>
      <c r="DJ16" s="622"/>
      <c r="DK16" s="622"/>
      <c r="DL16" s="622"/>
      <c r="DM16" s="622"/>
      <c r="DN16" s="622"/>
      <c r="DO16" s="622"/>
      <c r="DP16" s="623"/>
      <c r="DQ16" s="627">
        <v>58121</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5757</v>
      </c>
      <c r="S17" s="622"/>
      <c r="T17" s="622"/>
      <c r="U17" s="622"/>
      <c r="V17" s="622"/>
      <c r="W17" s="622"/>
      <c r="X17" s="622"/>
      <c r="Y17" s="623"/>
      <c r="Z17" s="659">
        <v>0.1</v>
      </c>
      <c r="AA17" s="659"/>
      <c r="AB17" s="659"/>
      <c r="AC17" s="659"/>
      <c r="AD17" s="660">
        <v>5757</v>
      </c>
      <c r="AE17" s="660"/>
      <c r="AF17" s="660"/>
      <c r="AG17" s="660"/>
      <c r="AH17" s="660"/>
      <c r="AI17" s="660"/>
      <c r="AJ17" s="660"/>
      <c r="AK17" s="660"/>
      <c r="AL17" s="624">
        <v>0.2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519875</v>
      </c>
      <c r="CS17" s="622"/>
      <c r="CT17" s="622"/>
      <c r="CU17" s="622"/>
      <c r="CV17" s="622"/>
      <c r="CW17" s="622"/>
      <c r="CX17" s="622"/>
      <c r="CY17" s="623"/>
      <c r="CZ17" s="659">
        <v>11.4</v>
      </c>
      <c r="DA17" s="659"/>
      <c r="DB17" s="659"/>
      <c r="DC17" s="659"/>
      <c r="DD17" s="627" t="s">
        <v>122</v>
      </c>
      <c r="DE17" s="622"/>
      <c r="DF17" s="622"/>
      <c r="DG17" s="622"/>
      <c r="DH17" s="622"/>
      <c r="DI17" s="622"/>
      <c r="DJ17" s="622"/>
      <c r="DK17" s="622"/>
      <c r="DL17" s="622"/>
      <c r="DM17" s="622"/>
      <c r="DN17" s="622"/>
      <c r="DO17" s="622"/>
      <c r="DP17" s="623"/>
      <c r="DQ17" s="627">
        <v>510279</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1085</v>
      </c>
      <c r="S18" s="622"/>
      <c r="T18" s="622"/>
      <c r="U18" s="622"/>
      <c r="V18" s="622"/>
      <c r="W18" s="622"/>
      <c r="X18" s="622"/>
      <c r="Y18" s="623"/>
      <c r="Z18" s="659">
        <v>0</v>
      </c>
      <c r="AA18" s="659"/>
      <c r="AB18" s="659"/>
      <c r="AC18" s="659"/>
      <c r="AD18" s="660">
        <v>1085</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1085</v>
      </c>
      <c r="S19" s="622"/>
      <c r="T19" s="622"/>
      <c r="U19" s="622"/>
      <c r="V19" s="622"/>
      <c r="W19" s="622"/>
      <c r="X19" s="622"/>
      <c r="Y19" s="623"/>
      <c r="Z19" s="659">
        <v>0</v>
      </c>
      <c r="AA19" s="659"/>
      <c r="AB19" s="659"/>
      <c r="AC19" s="659"/>
      <c r="AD19" s="660">
        <v>1085</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4558917</v>
      </c>
      <c r="CS20" s="622"/>
      <c r="CT20" s="622"/>
      <c r="CU20" s="622"/>
      <c r="CV20" s="622"/>
      <c r="CW20" s="622"/>
      <c r="CX20" s="622"/>
      <c r="CY20" s="623"/>
      <c r="CZ20" s="659">
        <v>100</v>
      </c>
      <c r="DA20" s="659"/>
      <c r="DB20" s="659"/>
      <c r="DC20" s="659"/>
      <c r="DD20" s="627">
        <v>421368</v>
      </c>
      <c r="DE20" s="622"/>
      <c r="DF20" s="622"/>
      <c r="DG20" s="622"/>
      <c r="DH20" s="622"/>
      <c r="DI20" s="622"/>
      <c r="DJ20" s="622"/>
      <c r="DK20" s="622"/>
      <c r="DL20" s="622"/>
      <c r="DM20" s="622"/>
      <c r="DN20" s="622"/>
      <c r="DO20" s="622"/>
      <c r="DP20" s="623"/>
      <c r="DQ20" s="627">
        <v>3384655</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2533607</v>
      </c>
      <c r="S21" s="622"/>
      <c r="T21" s="622"/>
      <c r="U21" s="622"/>
      <c r="V21" s="622"/>
      <c r="W21" s="622"/>
      <c r="X21" s="622"/>
      <c r="Y21" s="623"/>
      <c r="Z21" s="659">
        <v>54</v>
      </c>
      <c r="AA21" s="659"/>
      <c r="AB21" s="659"/>
      <c r="AC21" s="659"/>
      <c r="AD21" s="660">
        <v>2297390</v>
      </c>
      <c r="AE21" s="660"/>
      <c r="AF21" s="660"/>
      <c r="AG21" s="660"/>
      <c r="AH21" s="660"/>
      <c r="AI21" s="660"/>
      <c r="AJ21" s="660"/>
      <c r="AK21" s="660"/>
      <c r="AL21" s="624">
        <v>81.400000000000006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2297390</v>
      </c>
      <c r="S22" s="622"/>
      <c r="T22" s="622"/>
      <c r="U22" s="622"/>
      <c r="V22" s="622"/>
      <c r="W22" s="622"/>
      <c r="X22" s="622"/>
      <c r="Y22" s="623"/>
      <c r="Z22" s="659">
        <v>49</v>
      </c>
      <c r="AA22" s="659"/>
      <c r="AB22" s="659"/>
      <c r="AC22" s="659"/>
      <c r="AD22" s="660">
        <v>2297390</v>
      </c>
      <c r="AE22" s="660"/>
      <c r="AF22" s="660"/>
      <c r="AG22" s="660"/>
      <c r="AH22" s="660"/>
      <c r="AI22" s="660"/>
      <c r="AJ22" s="660"/>
      <c r="AK22" s="660"/>
      <c r="AL22" s="624">
        <v>81.400000000000006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236217</v>
      </c>
      <c r="S23" s="622"/>
      <c r="T23" s="622"/>
      <c r="U23" s="622"/>
      <c r="V23" s="622"/>
      <c r="W23" s="622"/>
      <c r="X23" s="622"/>
      <c r="Y23" s="623"/>
      <c r="Z23" s="659">
        <v>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1461806</v>
      </c>
      <c r="CS24" s="677"/>
      <c r="CT24" s="677"/>
      <c r="CU24" s="677"/>
      <c r="CV24" s="677"/>
      <c r="CW24" s="677"/>
      <c r="CX24" s="677"/>
      <c r="CY24" s="702"/>
      <c r="CZ24" s="703">
        <v>32.1</v>
      </c>
      <c r="DA24" s="685"/>
      <c r="DB24" s="685"/>
      <c r="DC24" s="705"/>
      <c r="DD24" s="701">
        <v>1253079</v>
      </c>
      <c r="DE24" s="677"/>
      <c r="DF24" s="677"/>
      <c r="DG24" s="677"/>
      <c r="DH24" s="677"/>
      <c r="DI24" s="677"/>
      <c r="DJ24" s="677"/>
      <c r="DK24" s="702"/>
      <c r="DL24" s="701">
        <v>1147494</v>
      </c>
      <c r="DM24" s="677"/>
      <c r="DN24" s="677"/>
      <c r="DO24" s="677"/>
      <c r="DP24" s="677"/>
      <c r="DQ24" s="677"/>
      <c r="DR24" s="677"/>
      <c r="DS24" s="677"/>
      <c r="DT24" s="677"/>
      <c r="DU24" s="677"/>
      <c r="DV24" s="702"/>
      <c r="DW24" s="703">
        <v>40.5</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3054019</v>
      </c>
      <c r="S25" s="622"/>
      <c r="T25" s="622"/>
      <c r="U25" s="622"/>
      <c r="V25" s="622"/>
      <c r="W25" s="622"/>
      <c r="X25" s="622"/>
      <c r="Y25" s="623"/>
      <c r="Z25" s="659">
        <v>65.099999999999994</v>
      </c>
      <c r="AA25" s="659"/>
      <c r="AB25" s="659"/>
      <c r="AC25" s="659"/>
      <c r="AD25" s="660">
        <v>2817802</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708419</v>
      </c>
      <c r="CS25" s="634"/>
      <c r="CT25" s="634"/>
      <c r="CU25" s="634"/>
      <c r="CV25" s="634"/>
      <c r="CW25" s="634"/>
      <c r="CX25" s="634"/>
      <c r="CY25" s="635"/>
      <c r="CZ25" s="624">
        <v>15.5</v>
      </c>
      <c r="DA25" s="636"/>
      <c r="DB25" s="636"/>
      <c r="DC25" s="637"/>
      <c r="DD25" s="627">
        <v>637376</v>
      </c>
      <c r="DE25" s="634"/>
      <c r="DF25" s="634"/>
      <c r="DG25" s="634"/>
      <c r="DH25" s="634"/>
      <c r="DI25" s="634"/>
      <c r="DJ25" s="634"/>
      <c r="DK25" s="635"/>
      <c r="DL25" s="627">
        <v>578901</v>
      </c>
      <c r="DM25" s="634"/>
      <c r="DN25" s="634"/>
      <c r="DO25" s="634"/>
      <c r="DP25" s="634"/>
      <c r="DQ25" s="634"/>
      <c r="DR25" s="634"/>
      <c r="DS25" s="634"/>
      <c r="DT25" s="634"/>
      <c r="DU25" s="634"/>
      <c r="DV25" s="635"/>
      <c r="DW25" s="624">
        <v>20.399999999999999</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643</v>
      </c>
      <c r="S26" s="622"/>
      <c r="T26" s="622"/>
      <c r="U26" s="622"/>
      <c r="V26" s="622"/>
      <c r="W26" s="622"/>
      <c r="X26" s="622"/>
      <c r="Y26" s="623"/>
      <c r="Z26" s="659">
        <v>0</v>
      </c>
      <c r="AA26" s="659"/>
      <c r="AB26" s="659"/>
      <c r="AC26" s="659"/>
      <c r="AD26" s="660">
        <v>643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407140</v>
      </c>
      <c r="CS26" s="622"/>
      <c r="CT26" s="622"/>
      <c r="CU26" s="622"/>
      <c r="CV26" s="622"/>
      <c r="CW26" s="622"/>
      <c r="CX26" s="622"/>
      <c r="CY26" s="623"/>
      <c r="CZ26" s="624">
        <v>8.9</v>
      </c>
      <c r="DA26" s="636"/>
      <c r="DB26" s="636"/>
      <c r="DC26" s="637"/>
      <c r="DD26" s="627">
        <v>389797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59389</v>
      </c>
      <c r="S27" s="622"/>
      <c r="T27" s="622"/>
      <c r="U27" s="622"/>
      <c r="V27" s="622"/>
      <c r="W27" s="622"/>
      <c r="X27" s="622"/>
      <c r="Y27" s="623"/>
      <c r="Z27" s="659">
        <v>1.3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306602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233512</v>
      </c>
      <c r="CS27" s="634"/>
      <c r="CT27" s="634"/>
      <c r="CU27" s="634"/>
      <c r="CV27" s="634"/>
      <c r="CW27" s="634"/>
      <c r="CX27" s="634"/>
      <c r="CY27" s="635"/>
      <c r="CZ27" s="624">
        <v>5.0999999999999996</v>
      </c>
      <c r="DA27" s="636"/>
      <c r="DB27" s="636"/>
      <c r="DC27" s="637"/>
      <c r="DD27" s="627">
        <v>105424</v>
      </c>
      <c r="DE27" s="634"/>
      <c r="DF27" s="634"/>
      <c r="DG27" s="634"/>
      <c r="DH27" s="634"/>
      <c r="DI27" s="634"/>
      <c r="DJ27" s="634"/>
      <c r="DK27" s="635"/>
      <c r="DL27" s="627">
        <v>58314</v>
      </c>
      <c r="DM27" s="634"/>
      <c r="DN27" s="634"/>
      <c r="DO27" s="634"/>
      <c r="DP27" s="634"/>
      <c r="DQ27" s="634"/>
      <c r="DR27" s="634"/>
      <c r="DS27" s="634"/>
      <c r="DT27" s="634"/>
      <c r="DU27" s="634"/>
      <c r="DV27" s="635"/>
      <c r="DW27" s="624">
        <v>2.1</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70042</v>
      </c>
      <c r="S28" s="622"/>
      <c r="T28" s="622"/>
      <c r="U28" s="622"/>
      <c r="V28" s="622"/>
      <c r="W28" s="622"/>
      <c r="X28" s="622"/>
      <c r="Y28" s="623"/>
      <c r="Z28" s="659">
        <v>1.5</v>
      </c>
      <c r="AA28" s="659"/>
      <c r="AB28" s="659"/>
      <c r="AC28" s="659"/>
      <c r="AD28" s="660">
        <v>3321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519875</v>
      </c>
      <c r="CS28" s="622"/>
      <c r="CT28" s="622"/>
      <c r="CU28" s="622"/>
      <c r="CV28" s="622"/>
      <c r="CW28" s="622"/>
      <c r="CX28" s="622"/>
      <c r="CY28" s="623"/>
      <c r="CZ28" s="624">
        <v>11.4</v>
      </c>
      <c r="DA28" s="636"/>
      <c r="DB28" s="636"/>
      <c r="DC28" s="637"/>
      <c r="DD28" s="627">
        <v>510279</v>
      </c>
      <c r="DE28" s="622"/>
      <c r="DF28" s="622"/>
      <c r="DG28" s="622"/>
      <c r="DH28" s="622"/>
      <c r="DI28" s="622"/>
      <c r="DJ28" s="622"/>
      <c r="DK28" s="623"/>
      <c r="DL28" s="627">
        <v>510279</v>
      </c>
      <c r="DM28" s="622"/>
      <c r="DN28" s="622"/>
      <c r="DO28" s="622"/>
      <c r="DP28" s="622"/>
      <c r="DQ28" s="622"/>
      <c r="DR28" s="622"/>
      <c r="DS28" s="622"/>
      <c r="DT28" s="622"/>
      <c r="DU28" s="622"/>
      <c r="DV28" s="623"/>
      <c r="DW28" s="624">
        <v>18</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10877</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519865</v>
      </c>
      <c r="CS29" s="634"/>
      <c r="CT29" s="634"/>
      <c r="CU29" s="634"/>
      <c r="CV29" s="634"/>
      <c r="CW29" s="634"/>
      <c r="CX29" s="634"/>
      <c r="CY29" s="635"/>
      <c r="CZ29" s="624">
        <v>11.4</v>
      </c>
      <c r="DA29" s="636"/>
      <c r="DB29" s="636"/>
      <c r="DC29" s="637"/>
      <c r="DD29" s="627">
        <v>510269</v>
      </c>
      <c r="DE29" s="634"/>
      <c r="DF29" s="634"/>
      <c r="DG29" s="634"/>
      <c r="DH29" s="634"/>
      <c r="DI29" s="634"/>
      <c r="DJ29" s="634"/>
      <c r="DK29" s="635"/>
      <c r="DL29" s="627">
        <v>510269</v>
      </c>
      <c r="DM29" s="634"/>
      <c r="DN29" s="634"/>
      <c r="DO29" s="634"/>
      <c r="DP29" s="634"/>
      <c r="DQ29" s="634"/>
      <c r="DR29" s="634"/>
      <c r="DS29" s="634"/>
      <c r="DT29" s="634"/>
      <c r="DU29" s="634"/>
      <c r="DV29" s="635"/>
      <c r="DW29" s="624">
        <v>18</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296265</v>
      </c>
      <c r="S30" s="622"/>
      <c r="T30" s="622"/>
      <c r="U30" s="622"/>
      <c r="V30" s="622"/>
      <c r="W30" s="622"/>
      <c r="X30" s="622"/>
      <c r="Y30" s="623"/>
      <c r="Z30" s="659">
        <v>6.3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509849</v>
      </c>
      <c r="CS30" s="622"/>
      <c r="CT30" s="622"/>
      <c r="CU30" s="622"/>
      <c r="CV30" s="622"/>
      <c r="CW30" s="622"/>
      <c r="CX30" s="622"/>
      <c r="CY30" s="623"/>
      <c r="CZ30" s="624">
        <v>11.2</v>
      </c>
      <c r="DA30" s="636"/>
      <c r="DB30" s="636"/>
      <c r="DC30" s="637"/>
      <c r="DD30" s="627">
        <v>500422</v>
      </c>
      <c r="DE30" s="622"/>
      <c r="DF30" s="622"/>
      <c r="DG30" s="622"/>
      <c r="DH30" s="622"/>
      <c r="DI30" s="622"/>
      <c r="DJ30" s="622"/>
      <c r="DK30" s="623"/>
      <c r="DL30" s="627">
        <v>500422</v>
      </c>
      <c r="DM30" s="622"/>
      <c r="DN30" s="622"/>
      <c r="DO30" s="622"/>
      <c r="DP30" s="622"/>
      <c r="DQ30" s="622"/>
      <c r="DR30" s="622"/>
      <c r="DS30" s="622"/>
      <c r="DT30" s="622"/>
      <c r="DU30" s="622"/>
      <c r="DV30" s="623"/>
      <c r="DW30" s="624">
        <v>17.7</v>
      </c>
      <c r="DX30" s="636"/>
      <c r="DY30" s="636"/>
      <c r="DZ30" s="636"/>
      <c r="EA30" s="636"/>
      <c r="EB30" s="636"/>
      <c r="EC30" s="648"/>
    </row>
    <row r="31" spans="2:133" ht="11.25" customHeight="1">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96.4</v>
      </c>
      <c r="BN31" s="684"/>
      <c r="BO31" s="684"/>
      <c r="BP31" s="684"/>
      <c r="BQ31" s="686"/>
      <c r="BR31" s="683">
        <v>99.5</v>
      </c>
      <c r="BS31" s="684"/>
      <c r="BT31" s="684"/>
      <c r="BU31" s="684"/>
      <c r="BV31" s="684"/>
      <c r="BW31" s="684"/>
      <c r="BX31" s="685">
        <v>96.4</v>
      </c>
      <c r="BY31" s="684"/>
      <c r="BZ31" s="684"/>
      <c r="CA31" s="684"/>
      <c r="CB31" s="686"/>
      <c r="CD31" s="642"/>
      <c r="CE31" s="643"/>
      <c r="CF31" s="618" t="s">
        <v>300</v>
      </c>
      <c r="CG31" s="619"/>
      <c r="CH31" s="619"/>
      <c r="CI31" s="619"/>
      <c r="CJ31" s="619"/>
      <c r="CK31" s="619"/>
      <c r="CL31" s="619"/>
      <c r="CM31" s="619"/>
      <c r="CN31" s="619"/>
      <c r="CO31" s="619"/>
      <c r="CP31" s="619"/>
      <c r="CQ31" s="620"/>
      <c r="CR31" s="621">
        <v>10016</v>
      </c>
      <c r="CS31" s="634"/>
      <c r="CT31" s="634"/>
      <c r="CU31" s="634"/>
      <c r="CV31" s="634"/>
      <c r="CW31" s="634"/>
      <c r="CX31" s="634"/>
      <c r="CY31" s="635"/>
      <c r="CZ31" s="624">
        <v>0.2</v>
      </c>
      <c r="DA31" s="636"/>
      <c r="DB31" s="636"/>
      <c r="DC31" s="637"/>
      <c r="DD31" s="627">
        <v>9847</v>
      </c>
      <c r="DE31" s="634"/>
      <c r="DF31" s="634"/>
      <c r="DG31" s="634"/>
      <c r="DH31" s="634"/>
      <c r="DI31" s="634"/>
      <c r="DJ31" s="634"/>
      <c r="DK31" s="635"/>
      <c r="DL31" s="627">
        <v>9847</v>
      </c>
      <c r="DM31" s="634"/>
      <c r="DN31" s="634"/>
      <c r="DO31" s="634"/>
      <c r="DP31" s="634"/>
      <c r="DQ31" s="634"/>
      <c r="DR31" s="634"/>
      <c r="DS31" s="634"/>
      <c r="DT31" s="634"/>
      <c r="DU31" s="634"/>
      <c r="DV31" s="635"/>
      <c r="DW31" s="624">
        <v>0.3</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408529</v>
      </c>
      <c r="S32" s="622"/>
      <c r="T32" s="622"/>
      <c r="U32" s="622"/>
      <c r="V32" s="622"/>
      <c r="W32" s="622"/>
      <c r="X32" s="622"/>
      <c r="Y32" s="623"/>
      <c r="Z32" s="659">
        <v>8.6999999999999993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99.8</v>
      </c>
      <c r="BH32" s="634"/>
      <c r="BI32" s="634"/>
      <c r="BJ32" s="634"/>
      <c r="BK32" s="634"/>
      <c r="BL32" s="634"/>
      <c r="BM32" s="625">
        <v>98.2</v>
      </c>
      <c r="BN32" s="634"/>
      <c r="BO32" s="634"/>
      <c r="BP32" s="634"/>
      <c r="BQ32" s="657"/>
      <c r="BR32" s="692">
        <v>99.6</v>
      </c>
      <c r="BS32" s="634"/>
      <c r="BT32" s="634"/>
      <c r="BU32" s="634"/>
      <c r="BV32" s="634"/>
      <c r="BW32" s="634"/>
      <c r="BX32" s="625">
        <v>98.2</v>
      </c>
      <c r="BY32" s="634"/>
      <c r="BZ32" s="634"/>
      <c r="CA32" s="634"/>
      <c r="CB32" s="657"/>
      <c r="CD32" s="644"/>
      <c r="CE32" s="645"/>
      <c r="CF32" s="618" t="s">
        <v>304</v>
      </c>
      <c r="CG32" s="619"/>
      <c r="CH32" s="619"/>
      <c r="CI32" s="619"/>
      <c r="CJ32" s="619"/>
      <c r="CK32" s="619"/>
      <c r="CL32" s="619"/>
      <c r="CM32" s="619"/>
      <c r="CN32" s="619"/>
      <c r="CO32" s="619"/>
      <c r="CP32" s="619"/>
      <c r="CQ32" s="620"/>
      <c r="CR32" s="621">
        <v>10</v>
      </c>
      <c r="CS32" s="622"/>
      <c r="CT32" s="622"/>
      <c r="CU32" s="622"/>
      <c r="CV32" s="622"/>
      <c r="CW32" s="622"/>
      <c r="CX32" s="622"/>
      <c r="CY32" s="623"/>
      <c r="CZ32" s="624">
        <v>0</v>
      </c>
      <c r="DA32" s="636"/>
      <c r="DB32" s="636"/>
      <c r="DC32" s="637"/>
      <c r="DD32" s="627">
        <v>10</v>
      </c>
      <c r="DE32" s="622"/>
      <c r="DF32" s="622"/>
      <c r="DG32" s="622"/>
      <c r="DH32" s="622"/>
      <c r="DI32" s="622"/>
      <c r="DJ32" s="622"/>
      <c r="DK32" s="623"/>
      <c r="DL32" s="627">
        <v>10</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46752</v>
      </c>
      <c r="S33" s="622"/>
      <c r="T33" s="622"/>
      <c r="U33" s="622"/>
      <c r="V33" s="622"/>
      <c r="W33" s="622"/>
      <c r="X33" s="622"/>
      <c r="Y33" s="623"/>
      <c r="Z33" s="659">
        <v>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93.4</v>
      </c>
      <c r="BN33" s="606"/>
      <c r="BO33" s="606"/>
      <c r="BP33" s="606"/>
      <c r="BQ33" s="669"/>
      <c r="BR33" s="682">
        <v>99.2</v>
      </c>
      <c r="BS33" s="606"/>
      <c r="BT33" s="606"/>
      <c r="BU33" s="606"/>
      <c r="BV33" s="606"/>
      <c r="BW33" s="606"/>
      <c r="BX33" s="652">
        <v>93.3</v>
      </c>
      <c r="BY33" s="606"/>
      <c r="BZ33" s="606"/>
      <c r="CA33" s="606"/>
      <c r="CB33" s="669"/>
      <c r="CD33" s="618" t="s">
        <v>307</v>
      </c>
      <c r="CE33" s="619"/>
      <c r="CF33" s="619"/>
      <c r="CG33" s="619"/>
      <c r="CH33" s="619"/>
      <c r="CI33" s="619"/>
      <c r="CJ33" s="619"/>
      <c r="CK33" s="619"/>
      <c r="CL33" s="619"/>
      <c r="CM33" s="619"/>
      <c r="CN33" s="619"/>
      <c r="CO33" s="619"/>
      <c r="CP33" s="619"/>
      <c r="CQ33" s="620"/>
      <c r="CR33" s="621">
        <v>2614078</v>
      </c>
      <c r="CS33" s="634"/>
      <c r="CT33" s="634"/>
      <c r="CU33" s="634"/>
      <c r="CV33" s="634"/>
      <c r="CW33" s="634"/>
      <c r="CX33" s="634"/>
      <c r="CY33" s="635"/>
      <c r="CZ33" s="624">
        <v>57.3</v>
      </c>
      <c r="DA33" s="636"/>
      <c r="DB33" s="636"/>
      <c r="DC33" s="637"/>
      <c r="DD33" s="627">
        <v>2003784</v>
      </c>
      <c r="DE33" s="634"/>
      <c r="DF33" s="634"/>
      <c r="DG33" s="634"/>
      <c r="DH33" s="634"/>
      <c r="DI33" s="634"/>
      <c r="DJ33" s="634"/>
      <c r="DK33" s="635"/>
      <c r="DL33" s="627">
        <v>1189955</v>
      </c>
      <c r="DM33" s="634"/>
      <c r="DN33" s="634"/>
      <c r="DO33" s="634"/>
      <c r="DP33" s="634"/>
      <c r="DQ33" s="634"/>
      <c r="DR33" s="634"/>
      <c r="DS33" s="634"/>
      <c r="DT33" s="634"/>
      <c r="DU33" s="634"/>
      <c r="DV33" s="635"/>
      <c r="DW33" s="624">
        <v>42</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40518</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633586</v>
      </c>
      <c r="CS34" s="622"/>
      <c r="CT34" s="622"/>
      <c r="CU34" s="622"/>
      <c r="CV34" s="622"/>
      <c r="CW34" s="622"/>
      <c r="CX34" s="622"/>
      <c r="CY34" s="623"/>
      <c r="CZ34" s="624">
        <v>13.9</v>
      </c>
      <c r="DA34" s="636"/>
      <c r="DB34" s="636"/>
      <c r="DC34" s="637"/>
      <c r="DD34" s="627">
        <v>542158</v>
      </c>
      <c r="DE34" s="622"/>
      <c r="DF34" s="622"/>
      <c r="DG34" s="622"/>
      <c r="DH34" s="622"/>
      <c r="DI34" s="622"/>
      <c r="DJ34" s="622"/>
      <c r="DK34" s="623"/>
      <c r="DL34" s="627">
        <v>489619</v>
      </c>
      <c r="DM34" s="622"/>
      <c r="DN34" s="622"/>
      <c r="DO34" s="622"/>
      <c r="DP34" s="622"/>
      <c r="DQ34" s="622"/>
      <c r="DR34" s="622"/>
      <c r="DS34" s="622"/>
      <c r="DT34" s="622"/>
      <c r="DU34" s="622"/>
      <c r="DV34" s="623"/>
      <c r="DW34" s="624">
        <v>17.3</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373517</v>
      </c>
      <c r="S35" s="622"/>
      <c r="T35" s="622"/>
      <c r="U35" s="622"/>
      <c r="V35" s="622"/>
      <c r="W35" s="622"/>
      <c r="X35" s="622"/>
      <c r="Y35" s="623"/>
      <c r="Z35" s="659">
        <v>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147206</v>
      </c>
      <c r="CS35" s="634"/>
      <c r="CT35" s="634"/>
      <c r="CU35" s="634"/>
      <c r="CV35" s="634"/>
      <c r="CW35" s="634"/>
      <c r="CX35" s="634"/>
      <c r="CY35" s="635"/>
      <c r="CZ35" s="624">
        <v>3.2</v>
      </c>
      <c r="DA35" s="636"/>
      <c r="DB35" s="636"/>
      <c r="DC35" s="637"/>
      <c r="DD35" s="627">
        <v>128501</v>
      </c>
      <c r="DE35" s="634"/>
      <c r="DF35" s="634"/>
      <c r="DG35" s="634"/>
      <c r="DH35" s="634"/>
      <c r="DI35" s="634"/>
      <c r="DJ35" s="634"/>
      <c r="DK35" s="635"/>
      <c r="DL35" s="627">
        <v>111443</v>
      </c>
      <c r="DM35" s="634"/>
      <c r="DN35" s="634"/>
      <c r="DO35" s="634"/>
      <c r="DP35" s="634"/>
      <c r="DQ35" s="634"/>
      <c r="DR35" s="634"/>
      <c r="DS35" s="634"/>
      <c r="DT35" s="634"/>
      <c r="DU35" s="634"/>
      <c r="DV35" s="635"/>
      <c r="DW35" s="624">
        <v>3.9</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20986</v>
      </c>
      <c r="S36" s="622"/>
      <c r="T36" s="622"/>
      <c r="U36" s="622"/>
      <c r="V36" s="622"/>
      <c r="W36" s="622"/>
      <c r="X36" s="622"/>
      <c r="Y36" s="623"/>
      <c r="Z36" s="659">
        <v>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608450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7736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1016799</v>
      </c>
      <c r="CS36" s="622"/>
      <c r="CT36" s="622"/>
      <c r="CU36" s="622"/>
      <c r="CV36" s="622"/>
      <c r="CW36" s="622"/>
      <c r="CX36" s="622"/>
      <c r="CY36" s="623"/>
      <c r="CZ36" s="624">
        <v>22.3</v>
      </c>
      <c r="DA36" s="636"/>
      <c r="DB36" s="636"/>
      <c r="DC36" s="637"/>
      <c r="DD36" s="627">
        <v>669756</v>
      </c>
      <c r="DE36" s="622"/>
      <c r="DF36" s="622"/>
      <c r="DG36" s="622"/>
      <c r="DH36" s="622"/>
      <c r="DI36" s="622"/>
      <c r="DJ36" s="622"/>
      <c r="DK36" s="623"/>
      <c r="DL36" s="627">
        <v>569537</v>
      </c>
      <c r="DM36" s="622"/>
      <c r="DN36" s="622"/>
      <c r="DO36" s="622"/>
      <c r="DP36" s="622"/>
      <c r="DQ36" s="622"/>
      <c r="DR36" s="622"/>
      <c r="DS36" s="622"/>
      <c r="DT36" s="622"/>
      <c r="DU36" s="622"/>
      <c r="DV36" s="623"/>
      <c r="DW36" s="624">
        <v>20.100000000000001</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84169</v>
      </c>
      <c r="S37" s="622"/>
      <c r="T37" s="622"/>
      <c r="U37" s="622"/>
      <c r="V37" s="622"/>
      <c r="W37" s="622"/>
      <c r="X37" s="622"/>
      <c r="Y37" s="623"/>
      <c r="Z37" s="659">
        <v>1.8</v>
      </c>
      <c r="AA37" s="659"/>
      <c r="AB37" s="659"/>
      <c r="AC37" s="659"/>
      <c r="AD37" s="660">
        <v>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167783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-1439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239794</v>
      </c>
      <c r="CS37" s="634"/>
      <c r="CT37" s="634"/>
      <c r="CU37" s="634"/>
      <c r="CV37" s="634"/>
      <c r="CW37" s="634"/>
      <c r="CX37" s="634"/>
      <c r="CY37" s="635"/>
      <c r="CZ37" s="624">
        <v>5.3</v>
      </c>
      <c r="DA37" s="636"/>
      <c r="DB37" s="636"/>
      <c r="DC37" s="637"/>
      <c r="DD37" s="627">
        <v>239794</v>
      </c>
      <c r="DE37" s="634"/>
      <c r="DF37" s="634"/>
      <c r="DG37" s="634"/>
      <c r="DH37" s="634"/>
      <c r="DI37" s="634"/>
      <c r="DJ37" s="634"/>
      <c r="DK37" s="635"/>
      <c r="DL37" s="627">
        <v>239442</v>
      </c>
      <c r="DM37" s="634"/>
      <c r="DN37" s="634"/>
      <c r="DO37" s="634"/>
      <c r="DP37" s="634"/>
      <c r="DQ37" s="634"/>
      <c r="DR37" s="634"/>
      <c r="DS37" s="634"/>
      <c r="DT37" s="634"/>
      <c r="DU37" s="634"/>
      <c r="DV37" s="635"/>
      <c r="DW37" s="624">
        <v>8.5</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225732</v>
      </c>
      <c r="S38" s="622"/>
      <c r="T38" s="622"/>
      <c r="U38" s="622"/>
      <c r="V38" s="622"/>
      <c r="W38" s="622"/>
      <c r="X38" s="622"/>
      <c r="Y38" s="623"/>
      <c r="Z38" s="659">
        <v>4.8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106697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496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608450</v>
      </c>
      <c r="CS38" s="622"/>
      <c r="CT38" s="622"/>
      <c r="CU38" s="622"/>
      <c r="CV38" s="622"/>
      <c r="CW38" s="622"/>
      <c r="CX38" s="622"/>
      <c r="CY38" s="623"/>
      <c r="CZ38" s="624">
        <v>13.3</v>
      </c>
      <c r="DA38" s="636"/>
      <c r="DB38" s="636"/>
      <c r="DC38" s="637"/>
      <c r="DD38" s="627">
        <v>568396</v>
      </c>
      <c r="DE38" s="622"/>
      <c r="DF38" s="622"/>
      <c r="DG38" s="622"/>
      <c r="DH38" s="622"/>
      <c r="DI38" s="622"/>
      <c r="DJ38" s="622"/>
      <c r="DK38" s="623"/>
      <c r="DL38" s="627">
        <v>19356</v>
      </c>
      <c r="DM38" s="622"/>
      <c r="DN38" s="622"/>
      <c r="DO38" s="622"/>
      <c r="DP38" s="622"/>
      <c r="DQ38" s="622"/>
      <c r="DR38" s="622"/>
      <c r="DS38" s="622"/>
      <c r="DT38" s="622"/>
      <c r="DU38" s="622"/>
      <c r="DV38" s="623"/>
      <c r="DW38" s="624">
        <v>0.7</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65051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844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153037</v>
      </c>
      <c r="CS39" s="634"/>
      <c r="CT39" s="634"/>
      <c r="CU39" s="634"/>
      <c r="CV39" s="634"/>
      <c r="CW39" s="634"/>
      <c r="CX39" s="634"/>
      <c r="CY39" s="635"/>
      <c r="CZ39" s="624">
        <v>3.4</v>
      </c>
      <c r="DA39" s="636"/>
      <c r="DB39" s="636"/>
      <c r="DC39" s="637"/>
      <c r="DD39" s="627">
        <v>94973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10332</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120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55000</v>
      </c>
      <c r="CS40" s="622"/>
      <c r="CT40" s="622"/>
      <c r="CU40" s="622"/>
      <c r="CV40" s="622"/>
      <c r="CW40" s="622"/>
      <c r="CX40" s="622"/>
      <c r="CY40" s="623"/>
      <c r="CZ40" s="624">
        <v>1.2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4691438</v>
      </c>
      <c r="S41" s="646"/>
      <c r="T41" s="646"/>
      <c r="U41" s="646"/>
      <c r="V41" s="646"/>
      <c r="W41" s="646"/>
      <c r="X41" s="646"/>
      <c r="Y41" s="649"/>
      <c r="Z41" s="650">
        <v>100</v>
      </c>
      <c r="AA41" s="650"/>
      <c r="AB41" s="650"/>
      <c r="AC41" s="650"/>
      <c r="AD41" s="651">
        <v>2821771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148781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120138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276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483033</v>
      </c>
      <c r="CS42" s="634"/>
      <c r="CT42" s="634"/>
      <c r="CU42" s="634"/>
      <c r="CV42" s="634"/>
      <c r="CW42" s="634"/>
      <c r="CX42" s="634"/>
      <c r="CY42" s="635"/>
      <c r="CZ42" s="624">
        <v>10.6</v>
      </c>
      <c r="DA42" s="636"/>
      <c r="DB42" s="636"/>
      <c r="DC42" s="637"/>
      <c r="DD42" s="627">
        <v>127792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12600</v>
      </c>
      <c r="CS43" s="634"/>
      <c r="CT43" s="634"/>
      <c r="CU43" s="634"/>
      <c r="CV43" s="634"/>
      <c r="CW43" s="634"/>
      <c r="CX43" s="634"/>
      <c r="CY43" s="635"/>
      <c r="CZ43" s="624">
        <v>0.3</v>
      </c>
      <c r="DA43" s="636"/>
      <c r="DB43" s="636"/>
      <c r="DC43" s="637"/>
      <c r="DD43" s="627">
        <v>12600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421368</v>
      </c>
      <c r="CS44" s="622"/>
      <c r="CT44" s="622"/>
      <c r="CU44" s="622"/>
      <c r="CV44" s="622"/>
      <c r="CW44" s="622"/>
      <c r="CX44" s="622"/>
      <c r="CY44" s="623"/>
      <c r="CZ44" s="624">
        <v>9.1999999999999993</v>
      </c>
      <c r="DA44" s="625"/>
      <c r="DB44" s="625"/>
      <c r="DC44" s="626"/>
      <c r="DD44" s="627">
        <v>69671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139016</v>
      </c>
      <c r="CS45" s="634"/>
      <c r="CT45" s="634"/>
      <c r="CU45" s="634"/>
      <c r="CV45" s="634"/>
      <c r="CW45" s="634"/>
      <c r="CX45" s="634"/>
      <c r="CY45" s="635"/>
      <c r="CZ45" s="624">
        <v>3</v>
      </c>
      <c r="DA45" s="636"/>
      <c r="DB45" s="636"/>
      <c r="DC45" s="637"/>
      <c r="DD45" s="627">
        <v>16427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282352</v>
      </c>
      <c r="CS46" s="622"/>
      <c r="CT46" s="622"/>
      <c r="CU46" s="622"/>
      <c r="CV46" s="622"/>
      <c r="CW46" s="622"/>
      <c r="CX46" s="622"/>
      <c r="CY46" s="623"/>
      <c r="CZ46" s="624">
        <v>6.2</v>
      </c>
      <c r="DA46" s="625"/>
      <c r="DB46" s="625"/>
      <c r="DC46" s="626"/>
      <c r="DD46" s="627">
        <v>53244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61665</v>
      </c>
      <c r="CS47" s="634"/>
      <c r="CT47" s="634"/>
      <c r="CU47" s="634"/>
      <c r="CV47" s="634"/>
      <c r="CW47" s="634"/>
      <c r="CX47" s="634"/>
      <c r="CY47" s="635"/>
      <c r="CZ47" s="624">
        <v>1.4</v>
      </c>
      <c r="DA47" s="636"/>
      <c r="DB47" s="636"/>
      <c r="DC47" s="637"/>
      <c r="DD47" s="627">
        <v>58121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4558917</v>
      </c>
      <c r="CS49" s="606"/>
      <c r="CT49" s="606"/>
      <c r="CU49" s="606"/>
      <c r="CV49" s="606"/>
      <c r="CW49" s="606"/>
      <c r="CX49" s="606"/>
      <c r="CY49" s="607"/>
      <c r="CZ49" s="608">
        <v>100</v>
      </c>
      <c r="DA49" s="609"/>
      <c r="DB49" s="609"/>
      <c r="DC49" s="610"/>
      <c r="DD49" s="611">
        <v>3384655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AEA/Hqbw3qrZL4VEQTyx5n1n8xEEgr0gFY1VkgEFyoFHB6UlPYdFBGSugRrs1lq5KEqfr46q7ZSYO+1bo6dXA==" saltValue="76vo5CY6o1Br2M8RE4b/3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3"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3" t="s">
        <v>371</v>
      </c>
      <c r="DH5" s="1084"/>
      <c r="DI5" s="1084"/>
      <c r="DJ5" s="1084"/>
      <c r="DK5" s="1085"/>
      <c r="DL5" s="1083" t="s">
        <v>372</v>
      </c>
      <c r="DM5" s="1084"/>
      <c r="DN5" s="1084"/>
      <c r="DO5" s="1084"/>
      <c r="DP5" s="1085"/>
      <c r="DQ5" s="1002" t="s">
        <v>373</v>
      </c>
      <c r="DR5" s="1003"/>
      <c r="DS5" s="1003"/>
      <c r="DT5" s="1003"/>
      <c r="DU5" s="1004"/>
      <c r="DV5" s="1002" t="s">
        <v>364</v>
      </c>
      <c r="DW5" s="1003"/>
      <c r="DX5" s="1003"/>
      <c r="DY5" s="1003"/>
      <c r="DZ5" s="1016"/>
      <c r="EA5" s="234"/>
    </row>
    <row r="6" spans="1:131" s="235" customFormat="1" ht="26.25" customHeight="1" thickBot="1">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4"/>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6"/>
      <c r="DH6" s="1087"/>
      <c r="DI6" s="1087"/>
      <c r="DJ6" s="1087"/>
      <c r="DK6" s="1088"/>
      <c r="DL6" s="1086"/>
      <c r="DM6" s="1087"/>
      <c r="DN6" s="1087"/>
      <c r="DO6" s="1087"/>
      <c r="DP6" s="1088"/>
      <c r="DQ6" s="1005"/>
      <c r="DR6" s="1006"/>
      <c r="DS6" s="1006"/>
      <c r="DT6" s="1006"/>
      <c r="DU6" s="1007"/>
      <c r="DV6" s="1005"/>
      <c r="DW6" s="1006"/>
      <c r="DX6" s="1006"/>
      <c r="DY6" s="1006"/>
      <c r="DZ6" s="1017"/>
      <c r="EA6" s="234"/>
    </row>
    <row r="7" spans="1:131" s="235" customFormat="1" ht="26.25" customHeight="1" thickTop="1">
      <c r="A7" s="236">
        <v>1</v>
      </c>
      <c r="B7" s="1049" t="s">
        <v>374</v>
      </c>
      <c r="C7" s="1050"/>
      <c r="D7" s="1050"/>
      <c r="E7" s="1050"/>
      <c r="F7" s="1050"/>
      <c r="G7" s="1050"/>
      <c r="H7" s="1050"/>
      <c r="I7" s="1050"/>
      <c r="J7" s="1050"/>
      <c r="K7" s="1050"/>
      <c r="L7" s="1050"/>
      <c r="M7" s="1050"/>
      <c r="N7" s="1050"/>
      <c r="O7" s="1050"/>
      <c r="P7" s="1051"/>
      <c r="Q7" s="1101">
        <v>4691</v>
      </c>
      <c r="R7" s="1102"/>
      <c r="S7" s="1102"/>
      <c r="T7" s="1102"/>
      <c r="U7" s="1102"/>
      <c r="V7" s="1102">
        <v>4559</v>
      </c>
      <c r="W7" s="1102"/>
      <c r="X7" s="1102"/>
      <c r="Y7" s="1102"/>
      <c r="Z7" s="1102"/>
      <c r="AA7" s="1102">
        <v>132</v>
      </c>
      <c r="AB7" s="1102"/>
      <c r="AC7" s="1102"/>
      <c r="AD7" s="1102"/>
      <c r="AE7" s="1103"/>
      <c r="AF7" s="1104">
        <v>132</v>
      </c>
      <c r="AG7" s="1105"/>
      <c r="AH7" s="1105"/>
      <c r="AI7" s="1105"/>
      <c r="AJ7" s="1106"/>
      <c r="AK7" s="1107">
        <v>374</v>
      </c>
      <c r="AL7" s="1108"/>
      <c r="AM7" s="1108"/>
      <c r="AN7" s="1108"/>
      <c r="AO7" s="1108"/>
      <c r="AP7" s="1108">
        <v>3092</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559</v>
      </c>
      <c r="BT7" s="1099"/>
      <c r="BU7" s="1099"/>
      <c r="BV7" s="1099"/>
      <c r="BW7" s="1099"/>
      <c r="BX7" s="1099"/>
      <c r="BY7" s="1099"/>
      <c r="BZ7" s="1099"/>
      <c r="CA7" s="1099"/>
      <c r="CB7" s="1099"/>
      <c r="CC7" s="1099"/>
      <c r="CD7" s="1099"/>
      <c r="CE7" s="1099"/>
      <c r="CF7" s="1099"/>
      <c r="CG7" s="1111"/>
      <c r="CH7" s="1095">
        <v>-11</v>
      </c>
      <c r="CI7" s="1096"/>
      <c r="CJ7" s="1096"/>
      <c r="CK7" s="1096"/>
      <c r="CL7" s="1097"/>
      <c r="CM7" s="1095">
        <v>85</v>
      </c>
      <c r="CN7" s="1096"/>
      <c r="CO7" s="1096"/>
      <c r="CP7" s="1096"/>
      <c r="CQ7" s="1097"/>
      <c r="CR7" s="1095">
        <v>3</v>
      </c>
      <c r="CS7" s="1096"/>
      <c r="CT7" s="1096"/>
      <c r="CU7" s="1096"/>
      <c r="CV7" s="1097"/>
      <c r="CW7" s="1095" t="s">
        <v>558</v>
      </c>
      <c r="CX7" s="1096"/>
      <c r="CY7" s="1096"/>
      <c r="CZ7" s="1096"/>
      <c r="DA7" s="1097"/>
      <c r="DB7" s="1095" t="s">
        <v>558</v>
      </c>
      <c r="DC7" s="1096"/>
      <c r="DD7" s="1096"/>
      <c r="DE7" s="1096"/>
      <c r="DF7" s="1097"/>
      <c r="DG7" s="1095" t="s">
        <v>558</v>
      </c>
      <c r="DH7" s="1096"/>
      <c r="DI7" s="1096"/>
      <c r="DJ7" s="1096"/>
      <c r="DK7" s="1097"/>
      <c r="DL7" s="1095" t="s">
        <v>558</v>
      </c>
      <c r="DM7" s="1096"/>
      <c r="DN7" s="1096"/>
      <c r="DO7" s="1096"/>
      <c r="DP7" s="1097"/>
      <c r="DQ7" s="1095" t="s">
        <v>558</v>
      </c>
      <c r="DR7" s="1096"/>
      <c r="DS7" s="1096"/>
      <c r="DT7" s="1096"/>
      <c r="DU7" s="1097"/>
      <c r="DV7" s="1098"/>
      <c r="DW7" s="1099"/>
      <c r="DX7" s="1099"/>
      <c r="DY7" s="1099"/>
      <c r="DZ7" s="1100"/>
      <c r="EA7" s="234"/>
    </row>
    <row r="8" spans="1:131" s="235" customFormat="1" ht="26.25" customHeight="1">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c r="A22" s="238">
        <v>16</v>
      </c>
      <c r="B22" s="1032"/>
      <c r="C22" s="1033"/>
      <c r="D22" s="1033"/>
      <c r="E22" s="1033"/>
      <c r="F22" s="1033"/>
      <c r="G22" s="1033"/>
      <c r="H22" s="1033"/>
      <c r="I22" s="1033"/>
      <c r="J22" s="1033"/>
      <c r="K22" s="1033"/>
      <c r="L22" s="1033"/>
      <c r="M22" s="1033"/>
      <c r="N22" s="1033"/>
      <c r="O22" s="1033"/>
      <c r="P22" s="1034"/>
      <c r="Q22" s="1072"/>
      <c r="R22" s="1073"/>
      <c r="S22" s="1073"/>
      <c r="T22" s="1073"/>
      <c r="U22" s="1073"/>
      <c r="V22" s="1073"/>
      <c r="W22" s="1073"/>
      <c r="X22" s="1073"/>
      <c r="Y22" s="1073"/>
      <c r="Z22" s="1073"/>
      <c r="AA22" s="1073"/>
      <c r="AB22" s="1073"/>
      <c r="AC22" s="1073"/>
      <c r="AD22" s="1073"/>
      <c r="AE22" s="1074"/>
      <c r="AF22" s="1037"/>
      <c r="AG22" s="1038"/>
      <c r="AH22" s="1038"/>
      <c r="AI22" s="1038"/>
      <c r="AJ22" s="1039"/>
      <c r="AK22" s="1075"/>
      <c r="AL22" s="1076"/>
      <c r="AM22" s="1076"/>
      <c r="AN22" s="1076"/>
      <c r="AO22" s="1076"/>
      <c r="AP22" s="1076"/>
      <c r="AQ22" s="1076"/>
      <c r="AR22" s="1076"/>
      <c r="AS22" s="1076"/>
      <c r="AT22" s="1076"/>
      <c r="AU22" s="1077"/>
      <c r="AV22" s="1077"/>
      <c r="AW22" s="1077"/>
      <c r="AX22" s="1077"/>
      <c r="AY22" s="1078"/>
      <c r="AZ22" s="1030" t="s">
        <v>375</v>
      </c>
      <c r="BA22" s="1030"/>
      <c r="BB22" s="1030"/>
      <c r="BC22" s="1030"/>
      <c r="BD22" s="1031"/>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c r="A23" s="240" t="s">
        <v>376</v>
      </c>
      <c r="B23" s="937" t="s">
        <v>377</v>
      </c>
      <c r="C23" s="938"/>
      <c r="D23" s="938"/>
      <c r="E23" s="938"/>
      <c r="F23" s="938"/>
      <c r="G23" s="938"/>
      <c r="H23" s="938"/>
      <c r="I23" s="938"/>
      <c r="J23" s="938"/>
      <c r="K23" s="938"/>
      <c r="L23" s="938"/>
      <c r="M23" s="938"/>
      <c r="N23" s="938"/>
      <c r="O23" s="938"/>
      <c r="P23" s="948"/>
      <c r="Q23" s="1068">
        <f>IF(SUM(Q7:U22)=0,"-",SUM(Q7:U22))</f>
        <v>4691</v>
      </c>
      <c r="R23" s="952"/>
      <c r="S23" s="952"/>
      <c r="T23" s="952"/>
      <c r="U23" s="952"/>
      <c r="V23" s="952">
        <f>IF(SUM(V7:Z22)=0,"-",SUM(V7:Z22))</f>
        <v>4559</v>
      </c>
      <c r="W23" s="952"/>
      <c r="X23" s="952"/>
      <c r="Y23" s="952"/>
      <c r="Z23" s="952"/>
      <c r="AA23" s="952">
        <f>IF(SUM(AA7:AE22)=0,"-",SUM(AA7:AE22))</f>
        <v>132</v>
      </c>
      <c r="AB23" s="952"/>
      <c r="AC23" s="952"/>
      <c r="AD23" s="952"/>
      <c r="AE23" s="1069"/>
      <c r="AF23" s="1070">
        <f>IF(SUM(AF7:AJ22)=0,"-",SUM(AF7:AJ22))</f>
        <v>132</v>
      </c>
      <c r="AG23" s="952"/>
      <c r="AH23" s="952"/>
      <c r="AI23" s="952"/>
      <c r="AJ23" s="1071"/>
      <c r="AK23" s="1025"/>
      <c r="AL23" s="964"/>
      <c r="AM23" s="964"/>
      <c r="AN23" s="964"/>
      <c r="AO23" s="964"/>
      <c r="AP23" s="952">
        <f>IF(SUM(AP7:AT22)=0,"-",SUM(AP7:AT22))</f>
        <v>3092</v>
      </c>
      <c r="AQ23" s="952"/>
      <c r="AR23" s="952"/>
      <c r="AS23" s="952"/>
      <c r="AT23" s="95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c r="A24" s="1062" t="s">
        <v>378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c r="A25" s="1061" t="s">
        <v>379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c r="A26" s="996" t="s">
        <v>357</v>
      </c>
      <c r="B26" s="997"/>
      <c r="C26" s="997"/>
      <c r="D26" s="997"/>
      <c r="E26" s="997"/>
      <c r="F26" s="997"/>
      <c r="G26" s="997"/>
      <c r="H26" s="997"/>
      <c r="I26" s="997"/>
      <c r="J26" s="997"/>
      <c r="K26" s="997"/>
      <c r="L26" s="997"/>
      <c r="M26" s="997"/>
      <c r="N26" s="997"/>
      <c r="O26" s="997"/>
      <c r="P26" s="998"/>
      <c r="Q26" s="1002" t="s">
        <v>380</v>
      </c>
      <c r="R26" s="1003"/>
      <c r="S26" s="1003"/>
      <c r="T26" s="1003"/>
      <c r="U26" s="1004"/>
      <c r="V26" s="1002" t="s">
        <v>381</v>
      </c>
      <c r="W26" s="1003"/>
      <c r="X26" s="1003"/>
      <c r="Y26" s="1003"/>
      <c r="Z26" s="1004"/>
      <c r="AA26" s="1002" t="s">
        <v>382</v>
      </c>
      <c r="AB26" s="1003"/>
      <c r="AC26" s="1003"/>
      <c r="AD26" s="1003"/>
      <c r="AE26" s="1003"/>
      <c r="AF26" s="1057" t="s">
        <v>383</v>
      </c>
      <c r="AG26" s="1009"/>
      <c r="AH26" s="1009"/>
      <c r="AI26" s="1009"/>
      <c r="AJ26" s="1058"/>
      <c r="AK26" s="1003" t="s">
        <v>384</v>
      </c>
      <c r="AL26" s="1003"/>
      <c r="AM26" s="1003"/>
      <c r="AN26" s="1003"/>
      <c r="AO26" s="1004"/>
      <c r="AP26" s="1002" t="s">
        <v>385</v>
      </c>
      <c r="AQ26" s="1003"/>
      <c r="AR26" s="1003"/>
      <c r="AS26" s="1003"/>
      <c r="AT26" s="1004"/>
      <c r="AU26" s="1002" t="s">
        <v>386</v>
      </c>
      <c r="AV26" s="1003"/>
      <c r="AW26" s="1003"/>
      <c r="AX26" s="1003"/>
      <c r="AY26" s="1004"/>
      <c r="AZ26" s="1002" t="s">
        <v>387</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9"/>
      <c r="AG27" s="1012"/>
      <c r="AH27" s="1012"/>
      <c r="AI27" s="1012"/>
      <c r="AJ27" s="1060"/>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c r="A28" s="242">
        <v>1</v>
      </c>
      <c r="B28" s="1049" t="s">
        <v>388</v>
      </c>
      <c r="C28" s="1050"/>
      <c r="D28" s="1050"/>
      <c r="E28" s="1050"/>
      <c r="F28" s="1050"/>
      <c r="G28" s="1050"/>
      <c r="H28" s="1050"/>
      <c r="I28" s="1050"/>
      <c r="J28" s="1050"/>
      <c r="K28" s="1050"/>
      <c r="L28" s="1050"/>
      <c r="M28" s="1050"/>
      <c r="N28" s="1050"/>
      <c r="O28" s="1050"/>
      <c r="P28" s="1051"/>
      <c r="Q28" s="1052">
        <v>430</v>
      </c>
      <c r="R28" s="1053"/>
      <c r="S28" s="1053"/>
      <c r="T28" s="1053"/>
      <c r="U28" s="1053"/>
      <c r="V28" s="1053">
        <v>422</v>
      </c>
      <c r="W28" s="1053"/>
      <c r="X28" s="1053"/>
      <c r="Y28" s="1053"/>
      <c r="Z28" s="1053"/>
      <c r="AA28" s="1053">
        <f>Q28-V28</f>
        <v>8</v>
      </c>
      <c r="AB28" s="1053"/>
      <c r="AC28" s="1053"/>
      <c r="AD28" s="1053"/>
      <c r="AE28" s="1054"/>
      <c r="AF28" s="1055">
        <v>8</v>
      </c>
      <c r="AG28" s="1053"/>
      <c r="AH28" s="1053"/>
      <c r="AI28" s="1053"/>
      <c r="AJ28" s="1056"/>
      <c r="AK28" s="1044">
        <v>63</v>
      </c>
      <c r="AL28" s="1045"/>
      <c r="AM28" s="1045"/>
      <c r="AN28" s="1045"/>
      <c r="AO28" s="1045"/>
      <c r="AP28" s="1045" t="s">
        <v>557</v>
      </c>
      <c r="AQ28" s="1045"/>
      <c r="AR28" s="1045"/>
      <c r="AS28" s="1045"/>
      <c r="AT28" s="1045"/>
      <c r="AU28" s="1045" t="s">
        <v>558</v>
      </c>
      <c r="AV28" s="1045"/>
      <c r="AW28" s="1045"/>
      <c r="AX28" s="1045"/>
      <c r="AY28" s="1045"/>
      <c r="AZ28" s="1046" t="s">
        <v>557</v>
      </c>
      <c r="BA28" s="1046"/>
      <c r="BB28" s="1046"/>
      <c r="BC28" s="1046"/>
      <c r="BD28" s="1046"/>
      <c r="BE28" s="1047"/>
      <c r="BF28" s="1047"/>
      <c r="BG28" s="1047"/>
      <c r="BH28" s="1047"/>
      <c r="BI28" s="1048"/>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c r="A29" s="242">
        <v>2</v>
      </c>
      <c r="B29" s="1032" t="s">
        <v>389</v>
      </c>
      <c r="C29" s="1033"/>
      <c r="D29" s="1033"/>
      <c r="E29" s="1033"/>
      <c r="F29" s="1033"/>
      <c r="G29" s="1033"/>
      <c r="H29" s="1033"/>
      <c r="I29" s="1033"/>
      <c r="J29" s="1033"/>
      <c r="K29" s="1033"/>
      <c r="L29" s="1033"/>
      <c r="M29" s="1033"/>
      <c r="N29" s="1033"/>
      <c r="O29" s="1033"/>
      <c r="P29" s="1034"/>
      <c r="Q29" s="1040">
        <v>248</v>
      </c>
      <c r="R29" s="1041"/>
      <c r="S29" s="1041"/>
      <c r="T29" s="1041"/>
      <c r="U29" s="1041"/>
      <c r="V29" s="1041">
        <v>234</v>
      </c>
      <c r="W29" s="1041"/>
      <c r="X29" s="1041"/>
      <c r="Y29" s="1041"/>
      <c r="Z29" s="1041"/>
      <c r="AA29" s="1042">
        <f>Q29-V29</f>
        <v>14</v>
      </c>
      <c r="AB29" s="1038"/>
      <c r="AC29" s="1038"/>
      <c r="AD29" s="1038"/>
      <c r="AE29" s="1039"/>
      <c r="AF29" s="1037">
        <v>14</v>
      </c>
      <c r="AG29" s="1038"/>
      <c r="AH29" s="1038"/>
      <c r="AI29" s="1038"/>
      <c r="AJ29" s="1039"/>
      <c r="AK29" s="981">
        <v>120</v>
      </c>
      <c r="AL29" s="972"/>
      <c r="AM29" s="972"/>
      <c r="AN29" s="972"/>
      <c r="AO29" s="972"/>
      <c r="AP29" s="972">
        <v>8</v>
      </c>
      <c r="AQ29" s="972"/>
      <c r="AR29" s="972"/>
      <c r="AS29" s="972"/>
      <c r="AT29" s="972"/>
      <c r="AU29" s="972">
        <v>7</v>
      </c>
      <c r="AV29" s="972"/>
      <c r="AW29" s="972"/>
      <c r="AX29" s="972"/>
      <c r="AY29" s="972"/>
      <c r="AZ29" s="1043" t="s">
        <v>557</v>
      </c>
      <c r="BA29" s="1043"/>
      <c r="BB29" s="1043"/>
      <c r="BC29" s="1043"/>
      <c r="BD29" s="1043"/>
      <c r="BE29" s="973"/>
      <c r="BF29" s="973"/>
      <c r="BG29" s="973"/>
      <c r="BH29" s="973"/>
      <c r="BI29" s="974"/>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c r="A30" s="242">
        <v>3</v>
      </c>
      <c r="B30" s="1032" t="s">
        <v>390</v>
      </c>
      <c r="C30" s="1033"/>
      <c r="D30" s="1033"/>
      <c r="E30" s="1033"/>
      <c r="F30" s="1033"/>
      <c r="G30" s="1033"/>
      <c r="H30" s="1033"/>
      <c r="I30" s="1033"/>
      <c r="J30" s="1033"/>
      <c r="K30" s="1033"/>
      <c r="L30" s="1033"/>
      <c r="M30" s="1033"/>
      <c r="N30" s="1033"/>
      <c r="O30" s="1033"/>
      <c r="P30" s="1034"/>
      <c r="Q30" s="1040">
        <v>70</v>
      </c>
      <c r="R30" s="1041"/>
      <c r="S30" s="1041"/>
      <c r="T30" s="1041"/>
      <c r="U30" s="1041"/>
      <c r="V30" s="1041">
        <v>70</v>
      </c>
      <c r="W30" s="1041"/>
      <c r="X30" s="1041"/>
      <c r="Y30" s="1041"/>
      <c r="Z30" s="1041"/>
      <c r="AA30" s="1042">
        <v>0</v>
      </c>
      <c r="AB30" s="1038"/>
      <c r="AC30" s="1038"/>
      <c r="AD30" s="1038"/>
      <c r="AE30" s="1039"/>
      <c r="AF30" s="1037">
        <v>0</v>
      </c>
      <c r="AG30" s="1038"/>
      <c r="AH30" s="1038"/>
      <c r="AI30" s="1038"/>
      <c r="AJ30" s="1039"/>
      <c r="AK30" s="981">
        <v>128</v>
      </c>
      <c r="AL30" s="972"/>
      <c r="AM30" s="972"/>
      <c r="AN30" s="972"/>
      <c r="AO30" s="972"/>
      <c r="AP30" s="972" t="s">
        <v>557</v>
      </c>
      <c r="AQ30" s="972"/>
      <c r="AR30" s="972"/>
      <c r="AS30" s="972"/>
      <c r="AT30" s="972"/>
      <c r="AU30" s="972" t="s">
        <v>558</v>
      </c>
      <c r="AV30" s="972"/>
      <c r="AW30" s="972"/>
      <c r="AX30" s="972"/>
      <c r="AY30" s="972"/>
      <c r="AZ30" s="1043" t="s">
        <v>557</v>
      </c>
      <c r="BA30" s="1043"/>
      <c r="BB30" s="1043"/>
      <c r="BC30" s="1043"/>
      <c r="BD30" s="1043"/>
      <c r="BE30" s="973"/>
      <c r="BF30" s="973"/>
      <c r="BG30" s="973"/>
      <c r="BH30" s="973"/>
      <c r="BI30" s="974"/>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c r="A31" s="242">
        <v>4</v>
      </c>
      <c r="B31" s="1032" t="s">
        <v>391</v>
      </c>
      <c r="C31" s="1033"/>
      <c r="D31" s="1033"/>
      <c r="E31" s="1033"/>
      <c r="F31" s="1033"/>
      <c r="G31" s="1033"/>
      <c r="H31" s="1033"/>
      <c r="I31" s="1033"/>
      <c r="J31" s="1033"/>
      <c r="K31" s="1033"/>
      <c r="L31" s="1033"/>
      <c r="M31" s="1033"/>
      <c r="N31" s="1033"/>
      <c r="O31" s="1033"/>
      <c r="P31" s="1034"/>
      <c r="Q31" s="1040">
        <v>563</v>
      </c>
      <c r="R31" s="1041"/>
      <c r="S31" s="1041"/>
      <c r="T31" s="1041"/>
      <c r="U31" s="1041"/>
      <c r="V31" s="1041">
        <v>544</v>
      </c>
      <c r="W31" s="1041"/>
      <c r="X31" s="1041"/>
      <c r="Y31" s="1041"/>
      <c r="Z31" s="1041"/>
      <c r="AA31" s="1042">
        <f>Q31-V31</f>
        <v>19</v>
      </c>
      <c r="AB31" s="1038"/>
      <c r="AC31" s="1038"/>
      <c r="AD31" s="1038"/>
      <c r="AE31" s="1039"/>
      <c r="AF31" s="1037">
        <v>19</v>
      </c>
      <c r="AG31" s="1038"/>
      <c r="AH31" s="1038"/>
      <c r="AI31" s="1038"/>
      <c r="AJ31" s="1039"/>
      <c r="AK31" s="981">
        <v>169</v>
      </c>
      <c r="AL31" s="972"/>
      <c r="AM31" s="972"/>
      <c r="AN31" s="972"/>
      <c r="AO31" s="972"/>
      <c r="AP31" s="972" t="s">
        <v>557</v>
      </c>
      <c r="AQ31" s="972"/>
      <c r="AR31" s="972"/>
      <c r="AS31" s="972"/>
      <c r="AT31" s="972"/>
      <c r="AU31" s="972" t="s">
        <v>558</v>
      </c>
      <c r="AV31" s="972"/>
      <c r="AW31" s="972"/>
      <c r="AX31" s="972"/>
      <c r="AY31" s="972"/>
      <c r="AZ31" s="1043" t="s">
        <v>557</v>
      </c>
      <c r="BA31" s="1043"/>
      <c r="BB31" s="1043"/>
      <c r="BC31" s="1043"/>
      <c r="BD31" s="1043"/>
      <c r="BE31" s="973"/>
      <c r="BF31" s="973"/>
      <c r="BG31" s="973"/>
      <c r="BH31" s="973"/>
      <c r="BI31" s="974"/>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c r="A32" s="242">
        <v>5</v>
      </c>
      <c r="B32" s="1032" t="s">
        <v>392</v>
      </c>
      <c r="C32" s="1033"/>
      <c r="D32" s="1033"/>
      <c r="E32" s="1033"/>
      <c r="F32" s="1033"/>
      <c r="G32" s="1033"/>
      <c r="H32" s="1033"/>
      <c r="I32" s="1033"/>
      <c r="J32" s="1033"/>
      <c r="K32" s="1033"/>
      <c r="L32" s="1033"/>
      <c r="M32" s="1033"/>
      <c r="N32" s="1033"/>
      <c r="O32" s="1033"/>
      <c r="P32" s="1034"/>
      <c r="Q32" s="1040">
        <v>181</v>
      </c>
      <c r="R32" s="1041"/>
      <c r="S32" s="1041"/>
      <c r="T32" s="1041"/>
      <c r="U32" s="1041"/>
      <c r="V32" s="1041">
        <v>180</v>
      </c>
      <c r="W32" s="1041"/>
      <c r="X32" s="1041"/>
      <c r="Y32" s="1041"/>
      <c r="Z32" s="1041"/>
      <c r="AA32" s="1042">
        <v>1</v>
      </c>
      <c r="AB32" s="1038"/>
      <c r="AC32" s="1038"/>
      <c r="AD32" s="1038"/>
      <c r="AE32" s="1039"/>
      <c r="AF32" s="1037">
        <v>1</v>
      </c>
      <c r="AG32" s="1038"/>
      <c r="AH32" s="1038"/>
      <c r="AI32" s="1038"/>
      <c r="AJ32" s="1039"/>
      <c r="AK32" s="981">
        <v>28</v>
      </c>
      <c r="AL32" s="972"/>
      <c r="AM32" s="972"/>
      <c r="AN32" s="972"/>
      <c r="AO32" s="972"/>
      <c r="AP32" s="972">
        <v>26</v>
      </c>
      <c r="AQ32" s="972"/>
      <c r="AR32" s="972"/>
      <c r="AS32" s="972"/>
      <c r="AT32" s="972"/>
      <c r="AU32" s="972">
        <v>25</v>
      </c>
      <c r="AV32" s="972"/>
      <c r="AW32" s="972"/>
      <c r="AX32" s="972"/>
      <c r="AY32" s="972"/>
      <c r="AZ32" s="1043" t="s">
        <v>557</v>
      </c>
      <c r="BA32" s="1043"/>
      <c r="BB32" s="1043"/>
      <c r="BC32" s="1043"/>
      <c r="BD32" s="1043"/>
      <c r="BE32" s="973"/>
      <c r="BF32" s="973"/>
      <c r="BG32" s="973"/>
      <c r="BH32" s="973"/>
      <c r="BI32" s="974"/>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c r="A33" s="242">
        <v>6</v>
      </c>
      <c r="B33" s="1032" t="s">
        <v>393</v>
      </c>
      <c r="C33" s="1033"/>
      <c r="D33" s="1033"/>
      <c r="E33" s="1033"/>
      <c r="F33" s="1033"/>
      <c r="G33" s="1033"/>
      <c r="H33" s="1033"/>
      <c r="I33" s="1033"/>
      <c r="J33" s="1033"/>
      <c r="K33" s="1033"/>
      <c r="L33" s="1033"/>
      <c r="M33" s="1033"/>
      <c r="N33" s="1033"/>
      <c r="O33" s="1033"/>
      <c r="P33" s="1034"/>
      <c r="Q33" s="1040">
        <v>162</v>
      </c>
      <c r="R33" s="1041"/>
      <c r="S33" s="1041"/>
      <c r="T33" s="1041"/>
      <c r="U33" s="1041"/>
      <c r="V33" s="1041">
        <v>156</v>
      </c>
      <c r="W33" s="1041"/>
      <c r="X33" s="1041"/>
      <c r="Y33" s="1041"/>
      <c r="Z33" s="1041"/>
      <c r="AA33" s="1042">
        <f>Q33-V33</f>
        <v>6</v>
      </c>
      <c r="AB33" s="1038"/>
      <c r="AC33" s="1038"/>
      <c r="AD33" s="1038"/>
      <c r="AE33" s="1039"/>
      <c r="AF33" s="1037">
        <v>6</v>
      </c>
      <c r="AG33" s="1038"/>
      <c r="AH33" s="1038"/>
      <c r="AI33" s="1038"/>
      <c r="AJ33" s="1039"/>
      <c r="AK33" s="981">
        <v>109</v>
      </c>
      <c r="AL33" s="972"/>
      <c r="AM33" s="972"/>
      <c r="AN33" s="972"/>
      <c r="AO33" s="972"/>
      <c r="AP33" s="972">
        <v>837</v>
      </c>
      <c r="AQ33" s="972"/>
      <c r="AR33" s="972"/>
      <c r="AS33" s="972"/>
      <c r="AT33" s="972"/>
      <c r="AU33" s="972" t="s">
        <v>558</v>
      </c>
      <c r="AV33" s="972"/>
      <c r="AW33" s="972"/>
      <c r="AX33" s="972"/>
      <c r="AY33" s="972"/>
      <c r="AZ33" s="1043" t="s">
        <v>557</v>
      </c>
      <c r="BA33" s="1043"/>
      <c r="BB33" s="1043"/>
      <c r="BC33" s="1043"/>
      <c r="BD33" s="1043"/>
      <c r="BE33" s="973" t="s">
        <v>394</v>
      </c>
      <c r="BF33" s="973"/>
      <c r="BG33" s="973"/>
      <c r="BH33" s="973"/>
      <c r="BI33" s="974"/>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c r="A34" s="242">
        <v>7</v>
      </c>
      <c r="B34" s="1032" t="s">
        <v>395</v>
      </c>
      <c r="C34" s="1033"/>
      <c r="D34" s="1033"/>
      <c r="E34" s="1033"/>
      <c r="F34" s="1033"/>
      <c r="G34" s="1033"/>
      <c r="H34" s="1033"/>
      <c r="I34" s="1033"/>
      <c r="J34" s="1033"/>
      <c r="K34" s="1033"/>
      <c r="L34" s="1033"/>
      <c r="M34" s="1033"/>
      <c r="N34" s="1033"/>
      <c r="O34" s="1033"/>
      <c r="P34" s="1034"/>
      <c r="Q34" s="1040">
        <v>122</v>
      </c>
      <c r="R34" s="1041"/>
      <c r="S34" s="1041"/>
      <c r="T34" s="1041"/>
      <c r="U34" s="1041"/>
      <c r="V34" s="1041">
        <v>99</v>
      </c>
      <c r="W34" s="1041"/>
      <c r="X34" s="1041"/>
      <c r="Y34" s="1041"/>
      <c r="Z34" s="1041"/>
      <c r="AA34" s="1042">
        <f>Q34-V34</f>
        <v>23</v>
      </c>
      <c r="AB34" s="1038"/>
      <c r="AC34" s="1038"/>
      <c r="AD34" s="1038"/>
      <c r="AE34" s="1039"/>
      <c r="AF34" s="1037">
        <v>23</v>
      </c>
      <c r="AG34" s="1038"/>
      <c r="AH34" s="1038"/>
      <c r="AI34" s="1038"/>
      <c r="AJ34" s="1039"/>
      <c r="AK34" s="981">
        <v>69</v>
      </c>
      <c r="AL34" s="972"/>
      <c r="AM34" s="972"/>
      <c r="AN34" s="972"/>
      <c r="AO34" s="972"/>
      <c r="AP34" s="972">
        <v>254</v>
      </c>
      <c r="AQ34" s="972"/>
      <c r="AR34" s="972"/>
      <c r="AS34" s="972"/>
      <c r="AT34" s="972"/>
      <c r="AU34" s="972" t="s">
        <v>558</v>
      </c>
      <c r="AV34" s="972"/>
      <c r="AW34" s="972"/>
      <c r="AX34" s="972"/>
      <c r="AY34" s="972"/>
      <c r="AZ34" s="1043" t="s">
        <v>557</v>
      </c>
      <c r="BA34" s="1043"/>
      <c r="BB34" s="1043"/>
      <c r="BC34" s="1043"/>
      <c r="BD34" s="1043"/>
      <c r="BE34" s="973" t="s">
        <v>394</v>
      </c>
      <c r="BF34" s="973"/>
      <c r="BG34" s="973"/>
      <c r="BH34" s="973"/>
      <c r="BI34" s="974"/>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1"/>
      <c r="AL35" s="972"/>
      <c r="AM35" s="972"/>
      <c r="AN35" s="972"/>
      <c r="AO35" s="972"/>
      <c r="AP35" s="972"/>
      <c r="AQ35" s="972"/>
      <c r="AR35" s="972"/>
      <c r="AS35" s="972"/>
      <c r="AT35" s="972"/>
      <c r="AU35" s="972"/>
      <c r="AV35" s="972"/>
      <c r="AW35" s="972"/>
      <c r="AX35" s="972"/>
      <c r="AY35" s="972"/>
      <c r="AZ35" s="1043"/>
      <c r="BA35" s="1043"/>
      <c r="BB35" s="1043"/>
      <c r="BC35" s="1043"/>
      <c r="BD35" s="1043"/>
      <c r="BE35" s="973"/>
      <c r="BF35" s="973"/>
      <c r="BG35" s="973"/>
      <c r="BH35" s="973"/>
      <c r="BI35" s="974"/>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1"/>
      <c r="AL36" s="972"/>
      <c r="AM36" s="972"/>
      <c r="AN36" s="972"/>
      <c r="AO36" s="972"/>
      <c r="AP36" s="972"/>
      <c r="AQ36" s="972"/>
      <c r="AR36" s="972"/>
      <c r="AS36" s="972"/>
      <c r="AT36" s="972"/>
      <c r="AU36" s="972"/>
      <c r="AV36" s="972"/>
      <c r="AW36" s="972"/>
      <c r="AX36" s="972"/>
      <c r="AY36" s="972"/>
      <c r="AZ36" s="1043"/>
      <c r="BA36" s="1043"/>
      <c r="BB36" s="1043"/>
      <c r="BC36" s="1043"/>
      <c r="BD36" s="1043"/>
      <c r="BE36" s="973"/>
      <c r="BF36" s="973"/>
      <c r="BG36" s="973"/>
      <c r="BH36" s="973"/>
      <c r="BI36" s="974"/>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1"/>
      <c r="AL37" s="972"/>
      <c r="AM37" s="972"/>
      <c r="AN37" s="972"/>
      <c r="AO37" s="972"/>
      <c r="AP37" s="972"/>
      <c r="AQ37" s="972"/>
      <c r="AR37" s="972"/>
      <c r="AS37" s="972"/>
      <c r="AT37" s="972"/>
      <c r="AU37" s="972"/>
      <c r="AV37" s="972"/>
      <c r="AW37" s="972"/>
      <c r="AX37" s="972"/>
      <c r="AY37" s="972"/>
      <c r="AZ37" s="1043"/>
      <c r="BA37" s="1043"/>
      <c r="BB37" s="1043"/>
      <c r="BC37" s="1043"/>
      <c r="BD37" s="1043"/>
      <c r="BE37" s="973"/>
      <c r="BF37" s="973"/>
      <c r="BG37" s="973"/>
      <c r="BH37" s="973"/>
      <c r="BI37" s="974"/>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1"/>
      <c r="AL38" s="972"/>
      <c r="AM38" s="972"/>
      <c r="AN38" s="972"/>
      <c r="AO38" s="972"/>
      <c r="AP38" s="972"/>
      <c r="AQ38" s="972"/>
      <c r="AR38" s="972"/>
      <c r="AS38" s="972"/>
      <c r="AT38" s="972"/>
      <c r="AU38" s="972"/>
      <c r="AV38" s="972"/>
      <c r="AW38" s="972"/>
      <c r="AX38" s="972"/>
      <c r="AY38" s="972"/>
      <c r="AZ38" s="1043"/>
      <c r="BA38" s="1043"/>
      <c r="BB38" s="1043"/>
      <c r="BC38" s="1043"/>
      <c r="BD38" s="1043"/>
      <c r="BE38" s="973"/>
      <c r="BF38" s="973"/>
      <c r="BG38" s="973"/>
      <c r="BH38" s="973"/>
      <c r="BI38" s="974"/>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1"/>
      <c r="AL39" s="972"/>
      <c r="AM39" s="972"/>
      <c r="AN39" s="972"/>
      <c r="AO39" s="972"/>
      <c r="AP39" s="972"/>
      <c r="AQ39" s="972"/>
      <c r="AR39" s="972"/>
      <c r="AS39" s="972"/>
      <c r="AT39" s="972"/>
      <c r="AU39" s="972"/>
      <c r="AV39" s="972"/>
      <c r="AW39" s="972"/>
      <c r="AX39" s="972"/>
      <c r="AY39" s="972"/>
      <c r="AZ39" s="1043"/>
      <c r="BA39" s="1043"/>
      <c r="BB39" s="1043"/>
      <c r="BC39" s="1043"/>
      <c r="BD39" s="1043"/>
      <c r="BE39" s="973"/>
      <c r="BF39" s="973"/>
      <c r="BG39" s="973"/>
      <c r="BH39" s="973"/>
      <c r="BI39" s="974"/>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1"/>
      <c r="AL40" s="972"/>
      <c r="AM40" s="972"/>
      <c r="AN40" s="972"/>
      <c r="AO40" s="972"/>
      <c r="AP40" s="972"/>
      <c r="AQ40" s="972"/>
      <c r="AR40" s="972"/>
      <c r="AS40" s="972"/>
      <c r="AT40" s="972"/>
      <c r="AU40" s="972"/>
      <c r="AV40" s="972"/>
      <c r="AW40" s="972"/>
      <c r="AX40" s="972"/>
      <c r="AY40" s="972"/>
      <c r="AZ40" s="1043"/>
      <c r="BA40" s="1043"/>
      <c r="BB40" s="1043"/>
      <c r="BC40" s="1043"/>
      <c r="BD40" s="1043"/>
      <c r="BE40" s="973"/>
      <c r="BF40" s="973"/>
      <c r="BG40" s="973"/>
      <c r="BH40" s="973"/>
      <c r="BI40" s="974"/>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1"/>
      <c r="AL41" s="972"/>
      <c r="AM41" s="972"/>
      <c r="AN41" s="972"/>
      <c r="AO41" s="972"/>
      <c r="AP41" s="972"/>
      <c r="AQ41" s="972"/>
      <c r="AR41" s="972"/>
      <c r="AS41" s="972"/>
      <c r="AT41" s="972"/>
      <c r="AU41" s="972"/>
      <c r="AV41" s="972"/>
      <c r="AW41" s="972"/>
      <c r="AX41" s="972"/>
      <c r="AY41" s="972"/>
      <c r="AZ41" s="1043"/>
      <c r="BA41" s="1043"/>
      <c r="BB41" s="1043"/>
      <c r="BC41" s="1043"/>
      <c r="BD41" s="1043"/>
      <c r="BE41" s="973"/>
      <c r="BF41" s="973"/>
      <c r="BG41" s="973"/>
      <c r="BH41" s="973"/>
      <c r="BI41" s="974"/>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1"/>
      <c r="AL42" s="972"/>
      <c r="AM42" s="972"/>
      <c r="AN42" s="972"/>
      <c r="AO42" s="972"/>
      <c r="AP42" s="972"/>
      <c r="AQ42" s="972"/>
      <c r="AR42" s="972"/>
      <c r="AS42" s="972"/>
      <c r="AT42" s="972"/>
      <c r="AU42" s="972"/>
      <c r="AV42" s="972"/>
      <c r="AW42" s="972"/>
      <c r="AX42" s="972"/>
      <c r="AY42" s="972"/>
      <c r="AZ42" s="1043"/>
      <c r="BA42" s="1043"/>
      <c r="BB42" s="1043"/>
      <c r="BC42" s="1043"/>
      <c r="BD42" s="1043"/>
      <c r="BE42" s="973"/>
      <c r="BF42" s="973"/>
      <c r="BG42" s="973"/>
      <c r="BH42" s="973"/>
      <c r="BI42" s="974"/>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1"/>
      <c r="AL43" s="972"/>
      <c r="AM43" s="972"/>
      <c r="AN43" s="972"/>
      <c r="AO43" s="972"/>
      <c r="AP43" s="972"/>
      <c r="AQ43" s="972"/>
      <c r="AR43" s="972"/>
      <c r="AS43" s="972"/>
      <c r="AT43" s="972"/>
      <c r="AU43" s="972"/>
      <c r="AV43" s="972"/>
      <c r="AW43" s="972"/>
      <c r="AX43" s="972"/>
      <c r="AY43" s="972"/>
      <c r="AZ43" s="1043"/>
      <c r="BA43" s="1043"/>
      <c r="BB43" s="1043"/>
      <c r="BC43" s="1043"/>
      <c r="BD43" s="1043"/>
      <c r="BE43" s="973"/>
      <c r="BF43" s="973"/>
      <c r="BG43" s="973"/>
      <c r="BH43" s="973"/>
      <c r="BI43" s="974"/>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1"/>
      <c r="AL44" s="972"/>
      <c r="AM44" s="972"/>
      <c r="AN44" s="972"/>
      <c r="AO44" s="972"/>
      <c r="AP44" s="972"/>
      <c r="AQ44" s="972"/>
      <c r="AR44" s="972"/>
      <c r="AS44" s="972"/>
      <c r="AT44" s="972"/>
      <c r="AU44" s="972"/>
      <c r="AV44" s="972"/>
      <c r="AW44" s="972"/>
      <c r="AX44" s="972"/>
      <c r="AY44" s="972"/>
      <c r="AZ44" s="1043"/>
      <c r="BA44" s="1043"/>
      <c r="BB44" s="1043"/>
      <c r="BC44" s="1043"/>
      <c r="BD44" s="1043"/>
      <c r="BE44" s="973"/>
      <c r="BF44" s="973"/>
      <c r="BG44" s="973"/>
      <c r="BH44" s="973"/>
      <c r="BI44" s="974"/>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1"/>
      <c r="AL45" s="972"/>
      <c r="AM45" s="972"/>
      <c r="AN45" s="972"/>
      <c r="AO45" s="972"/>
      <c r="AP45" s="972"/>
      <c r="AQ45" s="972"/>
      <c r="AR45" s="972"/>
      <c r="AS45" s="972"/>
      <c r="AT45" s="972"/>
      <c r="AU45" s="972"/>
      <c r="AV45" s="972"/>
      <c r="AW45" s="972"/>
      <c r="AX45" s="972"/>
      <c r="AY45" s="972"/>
      <c r="AZ45" s="1043"/>
      <c r="BA45" s="1043"/>
      <c r="BB45" s="1043"/>
      <c r="BC45" s="1043"/>
      <c r="BD45" s="1043"/>
      <c r="BE45" s="973"/>
      <c r="BF45" s="973"/>
      <c r="BG45" s="973"/>
      <c r="BH45" s="973"/>
      <c r="BI45" s="974"/>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1"/>
      <c r="AL46" s="972"/>
      <c r="AM46" s="972"/>
      <c r="AN46" s="972"/>
      <c r="AO46" s="972"/>
      <c r="AP46" s="972"/>
      <c r="AQ46" s="972"/>
      <c r="AR46" s="972"/>
      <c r="AS46" s="972"/>
      <c r="AT46" s="972"/>
      <c r="AU46" s="972"/>
      <c r="AV46" s="972"/>
      <c r="AW46" s="972"/>
      <c r="AX46" s="972"/>
      <c r="AY46" s="972"/>
      <c r="AZ46" s="1043"/>
      <c r="BA46" s="1043"/>
      <c r="BB46" s="1043"/>
      <c r="BC46" s="1043"/>
      <c r="BD46" s="1043"/>
      <c r="BE46" s="973"/>
      <c r="BF46" s="973"/>
      <c r="BG46" s="973"/>
      <c r="BH46" s="973"/>
      <c r="BI46" s="974"/>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1"/>
      <c r="AL47" s="972"/>
      <c r="AM47" s="972"/>
      <c r="AN47" s="972"/>
      <c r="AO47" s="972"/>
      <c r="AP47" s="972"/>
      <c r="AQ47" s="972"/>
      <c r="AR47" s="972"/>
      <c r="AS47" s="972"/>
      <c r="AT47" s="972"/>
      <c r="AU47" s="972"/>
      <c r="AV47" s="972"/>
      <c r="AW47" s="972"/>
      <c r="AX47" s="972"/>
      <c r="AY47" s="972"/>
      <c r="AZ47" s="1043"/>
      <c r="BA47" s="1043"/>
      <c r="BB47" s="1043"/>
      <c r="BC47" s="1043"/>
      <c r="BD47" s="1043"/>
      <c r="BE47" s="973"/>
      <c r="BF47" s="973"/>
      <c r="BG47" s="973"/>
      <c r="BH47" s="973"/>
      <c r="BI47" s="974"/>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1"/>
      <c r="AL48" s="972"/>
      <c r="AM48" s="972"/>
      <c r="AN48" s="972"/>
      <c r="AO48" s="972"/>
      <c r="AP48" s="972"/>
      <c r="AQ48" s="972"/>
      <c r="AR48" s="972"/>
      <c r="AS48" s="972"/>
      <c r="AT48" s="972"/>
      <c r="AU48" s="972"/>
      <c r="AV48" s="972"/>
      <c r="AW48" s="972"/>
      <c r="AX48" s="972"/>
      <c r="AY48" s="972"/>
      <c r="AZ48" s="1043"/>
      <c r="BA48" s="1043"/>
      <c r="BB48" s="1043"/>
      <c r="BC48" s="1043"/>
      <c r="BD48" s="1043"/>
      <c r="BE48" s="973"/>
      <c r="BF48" s="973"/>
      <c r="BG48" s="973"/>
      <c r="BH48" s="973"/>
      <c r="BI48" s="974"/>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1"/>
      <c r="AL49" s="972"/>
      <c r="AM49" s="972"/>
      <c r="AN49" s="972"/>
      <c r="AO49" s="972"/>
      <c r="AP49" s="972"/>
      <c r="AQ49" s="972"/>
      <c r="AR49" s="972"/>
      <c r="AS49" s="972"/>
      <c r="AT49" s="972"/>
      <c r="AU49" s="972"/>
      <c r="AV49" s="972"/>
      <c r="AW49" s="972"/>
      <c r="AX49" s="972"/>
      <c r="AY49" s="972"/>
      <c r="AZ49" s="1043"/>
      <c r="BA49" s="1043"/>
      <c r="BB49" s="1043"/>
      <c r="BC49" s="1043"/>
      <c r="BD49" s="1043"/>
      <c r="BE49" s="973"/>
      <c r="BF49" s="973"/>
      <c r="BG49" s="973"/>
      <c r="BH49" s="973"/>
      <c r="BI49" s="974"/>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3"/>
      <c r="BF50" s="973"/>
      <c r="BG50" s="973"/>
      <c r="BH50" s="973"/>
      <c r="BI50" s="974"/>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3"/>
      <c r="BF51" s="973"/>
      <c r="BG51" s="973"/>
      <c r="BH51" s="973"/>
      <c r="BI51" s="974"/>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3"/>
      <c r="BF52" s="973"/>
      <c r="BG52" s="973"/>
      <c r="BH52" s="973"/>
      <c r="BI52" s="974"/>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3"/>
      <c r="BF53" s="973"/>
      <c r="BG53" s="973"/>
      <c r="BH53" s="973"/>
      <c r="BI53" s="974"/>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3"/>
      <c r="BF54" s="973"/>
      <c r="BG54" s="973"/>
      <c r="BH54" s="973"/>
      <c r="BI54" s="974"/>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3"/>
      <c r="BF55" s="973"/>
      <c r="BG55" s="973"/>
      <c r="BH55" s="973"/>
      <c r="BI55" s="974"/>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3"/>
      <c r="BF56" s="973"/>
      <c r="BG56" s="973"/>
      <c r="BH56" s="973"/>
      <c r="BI56" s="974"/>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3"/>
      <c r="BF57" s="973"/>
      <c r="BG57" s="973"/>
      <c r="BH57" s="973"/>
      <c r="BI57" s="974"/>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3"/>
      <c r="BF58" s="973"/>
      <c r="BG58" s="973"/>
      <c r="BH58" s="973"/>
      <c r="BI58" s="974"/>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3"/>
      <c r="BF59" s="973"/>
      <c r="BG59" s="973"/>
      <c r="BH59" s="973"/>
      <c r="BI59" s="974"/>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3"/>
      <c r="BF60" s="973"/>
      <c r="BG60" s="973"/>
      <c r="BH60" s="973"/>
      <c r="BI60" s="974"/>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3"/>
      <c r="BF61" s="973"/>
      <c r="BG61" s="973"/>
      <c r="BH61" s="973"/>
      <c r="BI61" s="974"/>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3"/>
      <c r="BF62" s="973"/>
      <c r="BG62" s="973"/>
      <c r="BH62" s="973"/>
      <c r="BI62" s="974"/>
      <c r="BJ62" s="1029" t="s">
        <v>396</v>
      </c>
      <c r="BK62" s="1030"/>
      <c r="BL62" s="1030"/>
      <c r="BM62" s="1030"/>
      <c r="BN62" s="1031"/>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f>IF(SUM(AF28:AJ62)=0,"-",SUM(AF28:AJ62))</f>
        <v>71</v>
      </c>
      <c r="AG63" s="954"/>
      <c r="AH63" s="954"/>
      <c r="AI63" s="954"/>
      <c r="AJ63" s="1024"/>
      <c r="AK63" s="1025"/>
      <c r="AL63" s="964"/>
      <c r="AM63" s="964"/>
      <c r="AN63" s="964"/>
      <c r="AO63" s="964"/>
      <c r="AP63" s="952">
        <f>IF(SUM(AP28:AT62)=0,"-",SUM(AP28:AT62))</f>
        <v>1125</v>
      </c>
      <c r="AQ63" s="952"/>
      <c r="AR63" s="952"/>
      <c r="AS63" s="952"/>
      <c r="AT63" s="952"/>
      <c r="AU63" s="952">
        <f>IF(SUM(AU28:AY62)=0,"-",SUM(AU28:AY62))</f>
        <v>32</v>
      </c>
      <c r="AV63" s="952"/>
      <c r="AW63" s="952"/>
      <c r="AX63" s="952"/>
      <c r="AY63" s="952"/>
      <c r="AZ63" s="1018"/>
      <c r="BA63" s="1018"/>
      <c r="BB63" s="1018"/>
      <c r="BC63" s="1018"/>
      <c r="BD63" s="1018"/>
      <c r="BE63" s="960"/>
      <c r="BF63" s="960"/>
      <c r="BG63" s="960"/>
      <c r="BH63" s="960"/>
      <c r="BI63" s="961"/>
      <c r="BJ63" s="1019" t="s">
        <v>122</v>
      </c>
      <c r="BK63" s="1020"/>
      <c r="BL63" s="1020"/>
      <c r="BM63" s="1020"/>
      <c r="BN63" s="1021"/>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c r="A66" s="996" t="s">
        <v>399</v>
      </c>
      <c r="B66" s="997"/>
      <c r="C66" s="997"/>
      <c r="D66" s="997"/>
      <c r="E66" s="997"/>
      <c r="F66" s="997"/>
      <c r="G66" s="997"/>
      <c r="H66" s="997"/>
      <c r="I66" s="997"/>
      <c r="J66" s="997"/>
      <c r="K66" s="997"/>
      <c r="L66" s="997"/>
      <c r="M66" s="997"/>
      <c r="N66" s="997"/>
      <c r="O66" s="997"/>
      <c r="P66" s="998"/>
      <c r="Q66" s="1002" t="s">
        <v>380</v>
      </c>
      <c r="R66" s="1003"/>
      <c r="S66" s="1003"/>
      <c r="T66" s="1003"/>
      <c r="U66" s="1004"/>
      <c r="V66" s="1002" t="s">
        <v>381</v>
      </c>
      <c r="W66" s="1003"/>
      <c r="X66" s="1003"/>
      <c r="Y66" s="1003"/>
      <c r="Z66" s="1004"/>
      <c r="AA66" s="1002" t="s">
        <v>382</v>
      </c>
      <c r="AB66" s="1003"/>
      <c r="AC66" s="1003"/>
      <c r="AD66" s="1003"/>
      <c r="AE66" s="1004"/>
      <c r="AF66" s="1008" t="s">
        <v>383</v>
      </c>
      <c r="AG66" s="1009"/>
      <c r="AH66" s="1009"/>
      <c r="AI66" s="1009"/>
      <c r="AJ66" s="1010"/>
      <c r="AK66" s="1002" t="s">
        <v>384</v>
      </c>
      <c r="AL66" s="997"/>
      <c r="AM66" s="997"/>
      <c r="AN66" s="997"/>
      <c r="AO66" s="998"/>
      <c r="AP66" s="1002" t="s">
        <v>385</v>
      </c>
      <c r="AQ66" s="1003"/>
      <c r="AR66" s="1003"/>
      <c r="AS66" s="1003"/>
      <c r="AT66" s="1004"/>
      <c r="AU66" s="1002" t="s">
        <v>400</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5"/>
      <c r="DW66" s="946"/>
      <c r="DX66" s="946"/>
      <c r="DY66" s="946"/>
      <c r="DZ66" s="947"/>
      <c r="EA66" s="230"/>
    </row>
    <row r="67" spans="1:131" ht="26.25" customHeight="1" thickBot="1">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5"/>
      <c r="DW67" s="946"/>
      <c r="DX67" s="946"/>
      <c r="DY67" s="946"/>
      <c r="DZ67" s="947"/>
      <c r="EA67" s="230"/>
    </row>
    <row r="68" spans="1:131" ht="26.25" customHeight="1" thickTop="1">
      <c r="A68" s="236">
        <v>1</v>
      </c>
      <c r="B68" s="986" t="s">
        <v>555</v>
      </c>
      <c r="C68" s="987"/>
      <c r="D68" s="987"/>
      <c r="E68" s="987"/>
      <c r="F68" s="987"/>
      <c r="G68" s="987"/>
      <c r="H68" s="987"/>
      <c r="I68" s="987"/>
      <c r="J68" s="987"/>
      <c r="K68" s="987"/>
      <c r="L68" s="987"/>
      <c r="M68" s="987"/>
      <c r="N68" s="987"/>
      <c r="O68" s="987"/>
      <c r="P68" s="988"/>
      <c r="Q68" s="989">
        <v>1055</v>
      </c>
      <c r="R68" s="983"/>
      <c r="S68" s="983"/>
      <c r="T68" s="983"/>
      <c r="U68" s="983"/>
      <c r="V68" s="983">
        <v>1051</v>
      </c>
      <c r="W68" s="983"/>
      <c r="X68" s="983"/>
      <c r="Y68" s="983"/>
      <c r="Z68" s="983"/>
      <c r="AA68" s="983">
        <v>4</v>
      </c>
      <c r="AB68" s="983"/>
      <c r="AC68" s="983"/>
      <c r="AD68" s="983"/>
      <c r="AE68" s="983"/>
      <c r="AF68" s="983">
        <v>4</v>
      </c>
      <c r="AG68" s="983"/>
      <c r="AH68" s="983"/>
      <c r="AI68" s="983"/>
      <c r="AJ68" s="983"/>
      <c r="AK68" s="983" t="s">
        <v>557</v>
      </c>
      <c r="AL68" s="983"/>
      <c r="AM68" s="983"/>
      <c r="AN68" s="983"/>
      <c r="AO68" s="983"/>
      <c r="AP68" s="983" t="s">
        <v>557</v>
      </c>
      <c r="AQ68" s="983"/>
      <c r="AR68" s="983"/>
      <c r="AS68" s="983"/>
      <c r="AT68" s="983"/>
      <c r="AU68" s="983" t="s">
        <v>557</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5"/>
      <c r="DW68" s="946"/>
      <c r="DX68" s="946"/>
      <c r="DY68" s="946"/>
      <c r="DZ68" s="947"/>
      <c r="EA68" s="230"/>
    </row>
    <row r="69" spans="1:131" ht="26.25" customHeight="1">
      <c r="A69" s="238">
        <v>2</v>
      </c>
      <c r="B69" s="975" t="s">
        <v>556</v>
      </c>
      <c r="C69" s="976"/>
      <c r="D69" s="976"/>
      <c r="E69" s="976"/>
      <c r="F69" s="976"/>
      <c r="G69" s="976"/>
      <c r="H69" s="976"/>
      <c r="I69" s="976"/>
      <c r="J69" s="976"/>
      <c r="K69" s="976"/>
      <c r="L69" s="976"/>
      <c r="M69" s="976"/>
      <c r="N69" s="976"/>
      <c r="O69" s="976"/>
      <c r="P69" s="977"/>
      <c r="Q69" s="978">
        <v>34</v>
      </c>
      <c r="R69" s="972"/>
      <c r="S69" s="972"/>
      <c r="T69" s="972"/>
      <c r="U69" s="972"/>
      <c r="V69" s="972">
        <v>32</v>
      </c>
      <c r="W69" s="972"/>
      <c r="X69" s="972"/>
      <c r="Y69" s="972"/>
      <c r="Z69" s="972"/>
      <c r="AA69" s="972">
        <v>2</v>
      </c>
      <c r="AB69" s="972"/>
      <c r="AC69" s="972"/>
      <c r="AD69" s="972"/>
      <c r="AE69" s="972"/>
      <c r="AF69" s="972">
        <v>2</v>
      </c>
      <c r="AG69" s="972"/>
      <c r="AH69" s="972"/>
      <c r="AI69" s="972"/>
      <c r="AJ69" s="972"/>
      <c r="AK69" s="972">
        <v>2</v>
      </c>
      <c r="AL69" s="972"/>
      <c r="AM69" s="972"/>
      <c r="AN69" s="972"/>
      <c r="AO69" s="972"/>
      <c r="AP69" s="972" t="s">
        <v>558</v>
      </c>
      <c r="AQ69" s="972"/>
      <c r="AR69" s="972"/>
      <c r="AS69" s="972"/>
      <c r="AT69" s="972"/>
      <c r="AU69" s="972" t="s">
        <v>558</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5"/>
      <c r="DW69" s="946"/>
      <c r="DX69" s="946"/>
      <c r="DY69" s="946"/>
      <c r="DZ69" s="947"/>
      <c r="EA69" s="230"/>
    </row>
    <row r="70" spans="1:131" ht="26.25" customHeight="1">
      <c r="A70" s="238">
        <v>3</v>
      </c>
      <c r="B70" s="975"/>
      <c r="C70" s="976"/>
      <c r="D70" s="976"/>
      <c r="E70" s="976"/>
      <c r="F70" s="976"/>
      <c r="G70" s="976"/>
      <c r="H70" s="976"/>
      <c r="I70" s="976"/>
      <c r="J70" s="976"/>
      <c r="K70" s="976"/>
      <c r="L70" s="976"/>
      <c r="M70" s="976"/>
      <c r="N70" s="976"/>
      <c r="O70" s="976"/>
      <c r="P70" s="977"/>
      <c r="Q70" s="978"/>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5"/>
      <c r="DW70" s="946"/>
      <c r="DX70" s="946"/>
      <c r="DY70" s="946"/>
      <c r="DZ70" s="947"/>
      <c r="EA70" s="230"/>
    </row>
    <row r="71" spans="1:131" ht="26.25" customHeight="1">
      <c r="A71" s="238">
        <v>4</v>
      </c>
      <c r="B71" s="975"/>
      <c r="C71" s="976"/>
      <c r="D71" s="976"/>
      <c r="E71" s="976"/>
      <c r="F71" s="976"/>
      <c r="G71" s="976"/>
      <c r="H71" s="976"/>
      <c r="I71" s="976"/>
      <c r="J71" s="976"/>
      <c r="K71" s="976"/>
      <c r="L71" s="976"/>
      <c r="M71" s="976"/>
      <c r="N71" s="976"/>
      <c r="O71" s="976"/>
      <c r="P71" s="977"/>
      <c r="Q71" s="978"/>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5"/>
      <c r="DW71" s="946"/>
      <c r="DX71" s="946"/>
      <c r="DY71" s="946"/>
      <c r="DZ71" s="947"/>
      <c r="EA71" s="230"/>
    </row>
    <row r="72" spans="1:131" ht="26.25" customHeight="1">
      <c r="A72" s="238">
        <v>5</v>
      </c>
      <c r="B72" s="975"/>
      <c r="C72" s="976"/>
      <c r="D72" s="976"/>
      <c r="E72" s="976"/>
      <c r="F72" s="976"/>
      <c r="G72" s="976"/>
      <c r="H72" s="976"/>
      <c r="I72" s="976"/>
      <c r="J72" s="976"/>
      <c r="K72" s="976"/>
      <c r="L72" s="976"/>
      <c r="M72" s="976"/>
      <c r="N72" s="976"/>
      <c r="O72" s="976"/>
      <c r="P72" s="977"/>
      <c r="Q72" s="978"/>
      <c r="R72" s="972"/>
      <c r="S72" s="972"/>
      <c r="T72" s="972"/>
      <c r="U72" s="972"/>
      <c r="V72" s="972"/>
      <c r="W72" s="972"/>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5"/>
      <c r="DW72" s="946"/>
      <c r="DX72" s="946"/>
      <c r="DY72" s="946"/>
      <c r="DZ72" s="947"/>
      <c r="EA72" s="230"/>
    </row>
    <row r="73" spans="1:131" ht="26.25" customHeight="1">
      <c r="A73" s="238">
        <v>6</v>
      </c>
      <c r="B73" s="975"/>
      <c r="C73" s="976"/>
      <c r="D73" s="976"/>
      <c r="E73" s="976"/>
      <c r="F73" s="976"/>
      <c r="G73" s="976"/>
      <c r="H73" s="976"/>
      <c r="I73" s="976"/>
      <c r="J73" s="976"/>
      <c r="K73" s="976"/>
      <c r="L73" s="976"/>
      <c r="M73" s="976"/>
      <c r="N73" s="976"/>
      <c r="O73" s="976"/>
      <c r="P73" s="977"/>
      <c r="Q73" s="978"/>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5"/>
      <c r="DW73" s="946"/>
      <c r="DX73" s="946"/>
      <c r="DY73" s="946"/>
      <c r="DZ73" s="947"/>
      <c r="EA73" s="230"/>
    </row>
    <row r="74" spans="1:131" ht="26.25" customHeight="1">
      <c r="A74" s="238">
        <v>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5"/>
      <c r="DW74" s="946"/>
      <c r="DX74" s="946"/>
      <c r="DY74" s="946"/>
      <c r="DZ74" s="947"/>
      <c r="EA74" s="230"/>
    </row>
    <row r="75" spans="1:131" ht="26.25" customHeight="1">
      <c r="A75" s="238">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5"/>
      <c r="DW75" s="946"/>
      <c r="DX75" s="946"/>
      <c r="DY75" s="946"/>
      <c r="DZ75" s="947"/>
      <c r="EA75" s="230"/>
    </row>
    <row r="76" spans="1:131" ht="26.25" customHeight="1">
      <c r="A76" s="238">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5"/>
      <c r="DW76" s="946"/>
      <c r="DX76" s="946"/>
      <c r="DY76" s="946"/>
      <c r="DZ76" s="947"/>
      <c r="EA76" s="230"/>
    </row>
    <row r="77" spans="1:131" ht="26.25" customHeight="1">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5"/>
      <c r="DW77" s="946"/>
      <c r="DX77" s="946"/>
      <c r="DY77" s="946"/>
      <c r="DZ77" s="947"/>
      <c r="EA77" s="230"/>
    </row>
    <row r="78" spans="1:131" ht="26.25" customHeight="1">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5"/>
      <c r="DW78" s="946"/>
      <c r="DX78" s="946"/>
      <c r="DY78" s="946"/>
      <c r="DZ78" s="947"/>
      <c r="EA78" s="230"/>
    </row>
    <row r="79" spans="1:131" ht="26.25" customHeight="1">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5"/>
      <c r="DW79" s="946"/>
      <c r="DX79" s="946"/>
      <c r="DY79" s="946"/>
      <c r="DZ79" s="947"/>
      <c r="EA79" s="230"/>
    </row>
    <row r="80" spans="1:131" ht="26.25" customHeight="1">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5"/>
      <c r="DW80" s="946"/>
      <c r="DX80" s="946"/>
      <c r="DY80" s="946"/>
      <c r="DZ80" s="947"/>
      <c r="EA80" s="230"/>
    </row>
    <row r="81" spans="1:131" ht="26.25" customHeight="1">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5"/>
      <c r="DW81" s="946"/>
      <c r="DX81" s="946"/>
      <c r="DY81" s="946"/>
      <c r="DZ81" s="947"/>
      <c r="EA81" s="230"/>
    </row>
    <row r="82" spans="1:131" ht="26.25" customHeight="1">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5"/>
      <c r="DW82" s="946"/>
      <c r="DX82" s="946"/>
      <c r="DY82" s="946"/>
      <c r="DZ82" s="947"/>
      <c r="EA82" s="230"/>
    </row>
    <row r="83" spans="1:131" ht="26.25" customHeight="1">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5"/>
      <c r="DW83" s="946"/>
      <c r="DX83" s="946"/>
      <c r="DY83" s="946"/>
      <c r="DZ83" s="947"/>
      <c r="EA83" s="230"/>
    </row>
    <row r="84" spans="1:131" ht="26.25" customHeight="1">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5"/>
      <c r="DW84" s="946"/>
      <c r="DX84" s="946"/>
      <c r="DY84" s="946"/>
      <c r="DZ84" s="947"/>
      <c r="EA84" s="230"/>
    </row>
    <row r="85" spans="1:131" ht="26.25" customHeight="1">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5"/>
      <c r="DW85" s="946"/>
      <c r="DX85" s="946"/>
      <c r="DY85" s="946"/>
      <c r="DZ85" s="947"/>
      <c r="EA85" s="230"/>
    </row>
    <row r="86" spans="1:131" ht="26.25" customHeight="1">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5"/>
      <c r="DW86" s="946"/>
      <c r="DX86" s="946"/>
      <c r="DY86" s="946"/>
      <c r="DZ86" s="947"/>
      <c r="EA86" s="230"/>
    </row>
    <row r="87" spans="1:131" ht="26.25" customHeight="1">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5"/>
      <c r="DW87" s="946"/>
      <c r="DX87" s="946"/>
      <c r="DY87" s="946"/>
      <c r="DZ87" s="947"/>
      <c r="EA87" s="230"/>
    </row>
    <row r="88" spans="1:131" ht="26.25" customHeight="1" thickBot="1">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2">
        <f>IF(SUM(AF68:AJ87)=0,"-",SUM(AF68:AJ87))</f>
        <v>6</v>
      </c>
      <c r="AG88" s="952"/>
      <c r="AH88" s="952"/>
      <c r="AI88" s="952"/>
      <c r="AJ88" s="952"/>
      <c r="AK88" s="964"/>
      <c r="AL88" s="964"/>
      <c r="AM88" s="964"/>
      <c r="AN88" s="964"/>
      <c r="AO88" s="964"/>
      <c r="AP88" s="952" t="str">
        <f>IF(SUM(AP68:AT87)=0,"-",SUM(AP68:AT87))</f>
        <v>-</v>
      </c>
      <c r="AQ88" s="952"/>
      <c r="AR88" s="952"/>
      <c r="AS88" s="952"/>
      <c r="AT88" s="952"/>
      <c r="AU88" s="952" t="str">
        <f>IF(SUM(AU68:AY87)=0,"-",SUM(AU68:AY87))</f>
        <v>-</v>
      </c>
      <c r="AV88" s="952"/>
      <c r="AW88" s="952"/>
      <c r="AX88" s="952"/>
      <c r="AY88" s="952"/>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IF(SUM(CR7:CV101)=0,"-",SUM(CR7:CV101))</f>
        <v>3</v>
      </c>
      <c r="CS102" s="952"/>
      <c r="CT102" s="952"/>
      <c r="CU102" s="952"/>
      <c r="CV102" s="952"/>
      <c r="CW102" s="953" t="str">
        <f>IF(SUM(CW7:DA101)=0,"-",SUM(CW7:DA101))</f>
        <v>-</v>
      </c>
      <c r="CX102" s="954"/>
      <c r="CY102" s="954"/>
      <c r="CZ102" s="954"/>
      <c r="DA102" s="955"/>
      <c r="DB102" s="953" t="str">
        <f>IF(SUM(DB7:DF101)=0,"-",SUM(DB7:DF101))</f>
        <v>-</v>
      </c>
      <c r="DC102" s="954"/>
      <c r="DD102" s="954"/>
      <c r="DE102" s="954"/>
      <c r="DF102" s="955"/>
      <c r="DG102" s="953" t="str">
        <f>IF(SUM(DG7:DK101)=0,"-",SUM(DG7:DK101))</f>
        <v>-</v>
      </c>
      <c r="DH102" s="954"/>
      <c r="DI102" s="954"/>
      <c r="DJ102" s="954"/>
      <c r="DK102" s="955"/>
      <c r="DL102" s="953" t="str">
        <f>IF(SUM(DL7:DP101)=0,"-",SUM(DL7:DP101))</f>
        <v>-</v>
      </c>
      <c r="DM102" s="954"/>
      <c r="DN102" s="954"/>
      <c r="DO102" s="954"/>
      <c r="DP102" s="955"/>
      <c r="DQ102" s="953" t="str">
        <f>IF(SUM(DQ7:DU101)=0,"-",SUM(DQ7:DU101))</f>
        <v>-</v>
      </c>
      <c r="DR102" s="954"/>
      <c r="DS102" s="954"/>
      <c r="DT102" s="954"/>
      <c r="DU102" s="955"/>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485066</v>
      </c>
      <c r="AB110" s="889"/>
      <c r="AC110" s="889"/>
      <c r="AD110" s="889"/>
      <c r="AE110" s="890"/>
      <c r="AF110" s="891">
        <v>528673</v>
      </c>
      <c r="AG110" s="889"/>
      <c r="AH110" s="889"/>
      <c r="AI110" s="889"/>
      <c r="AJ110" s="890"/>
      <c r="AK110" s="891">
        <v>519865</v>
      </c>
      <c r="AL110" s="889"/>
      <c r="AM110" s="889"/>
      <c r="AN110" s="889"/>
      <c r="AO110" s="890"/>
      <c r="AP110" s="892">
        <v>21.9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3615891</v>
      </c>
      <c r="BR110" s="842"/>
      <c r="BS110" s="842"/>
      <c r="BT110" s="842"/>
      <c r="BU110" s="842"/>
      <c r="BV110" s="842">
        <v>3376368</v>
      </c>
      <c r="BW110" s="842"/>
      <c r="BX110" s="842"/>
      <c r="BY110" s="842"/>
      <c r="BZ110" s="842"/>
      <c r="CA110" s="842">
        <v>3092251</v>
      </c>
      <c r="CB110" s="842"/>
      <c r="CC110" s="842"/>
      <c r="CD110" s="842"/>
      <c r="CE110" s="842"/>
      <c r="CF110" s="866">
        <v>130.5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960626</v>
      </c>
      <c r="BR112" s="817"/>
      <c r="BS112" s="817"/>
      <c r="BT112" s="817"/>
      <c r="BU112" s="817"/>
      <c r="BV112" s="817">
        <v>912604</v>
      </c>
      <c r="BW112" s="817"/>
      <c r="BX112" s="817"/>
      <c r="BY112" s="817"/>
      <c r="BZ112" s="817"/>
      <c r="CA112" s="817">
        <v>854878</v>
      </c>
      <c r="CB112" s="817"/>
      <c r="CC112" s="817"/>
      <c r="CD112" s="817"/>
      <c r="CE112" s="817"/>
      <c r="CF112" s="875">
        <v>36.1</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105586</v>
      </c>
      <c r="AB113" s="919"/>
      <c r="AC113" s="919"/>
      <c r="AD113" s="919"/>
      <c r="AE113" s="920"/>
      <c r="AF113" s="921">
        <v>108515</v>
      </c>
      <c r="AG113" s="919"/>
      <c r="AH113" s="919"/>
      <c r="AI113" s="919"/>
      <c r="AJ113" s="920"/>
      <c r="AK113" s="921">
        <v>105579</v>
      </c>
      <c r="AL113" s="919"/>
      <c r="AM113" s="919"/>
      <c r="AN113" s="919"/>
      <c r="AO113" s="920"/>
      <c r="AP113" s="922">
        <v>4.5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663532</v>
      </c>
      <c r="BR114" s="817"/>
      <c r="BS114" s="817"/>
      <c r="BT114" s="817"/>
      <c r="BU114" s="817"/>
      <c r="BV114" s="817">
        <v>598649</v>
      </c>
      <c r="BW114" s="817"/>
      <c r="BX114" s="817"/>
      <c r="BY114" s="817"/>
      <c r="BZ114" s="817"/>
      <c r="CA114" s="817">
        <v>657086</v>
      </c>
      <c r="CB114" s="817"/>
      <c r="CC114" s="817"/>
      <c r="CD114" s="817"/>
      <c r="CE114" s="817"/>
      <c r="CF114" s="875">
        <v>27.7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147</v>
      </c>
      <c r="AB115" s="919"/>
      <c r="AC115" s="919"/>
      <c r="AD115" s="919"/>
      <c r="AE115" s="920"/>
      <c r="AF115" s="921">
        <v>125</v>
      </c>
      <c r="AG115" s="919"/>
      <c r="AH115" s="919"/>
      <c r="AI115" s="919"/>
      <c r="AJ115" s="920"/>
      <c r="AK115" s="921">
        <v>87</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102</v>
      </c>
      <c r="AB116" s="780"/>
      <c r="AC116" s="780"/>
      <c r="AD116" s="780"/>
      <c r="AE116" s="781"/>
      <c r="AF116" s="782" t="s">
        <v>122</v>
      </c>
      <c r="AG116" s="780"/>
      <c r="AH116" s="780"/>
      <c r="AI116" s="780"/>
      <c r="AJ116" s="781"/>
      <c r="AK116" s="782">
        <v>10</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590901</v>
      </c>
      <c r="AB117" s="903"/>
      <c r="AC117" s="903"/>
      <c r="AD117" s="903"/>
      <c r="AE117" s="904"/>
      <c r="AF117" s="905">
        <v>637313</v>
      </c>
      <c r="AG117" s="903"/>
      <c r="AH117" s="903"/>
      <c r="AI117" s="903"/>
      <c r="AJ117" s="904"/>
      <c r="AK117" s="905">
        <v>625541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5240049</v>
      </c>
      <c r="BR119" s="845"/>
      <c r="BS119" s="845"/>
      <c r="BT119" s="845"/>
      <c r="BU119" s="845"/>
      <c r="BV119" s="845">
        <v>4887621</v>
      </c>
      <c r="BW119" s="845"/>
      <c r="BX119" s="845"/>
      <c r="BY119" s="845"/>
      <c r="BZ119" s="845"/>
      <c r="CA119" s="845">
        <v>4604215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3985487</v>
      </c>
      <c r="BR120" s="842"/>
      <c r="BS120" s="842"/>
      <c r="BT120" s="842"/>
      <c r="BU120" s="842"/>
      <c r="BV120" s="842">
        <v>4042199</v>
      </c>
      <c r="BW120" s="842"/>
      <c r="BX120" s="842"/>
      <c r="BY120" s="842"/>
      <c r="BZ120" s="842"/>
      <c r="CA120" s="842">
        <v>3922457</v>
      </c>
      <c r="CB120" s="842"/>
      <c r="CC120" s="842"/>
      <c r="CD120" s="842"/>
      <c r="CE120" s="842"/>
      <c r="CF120" s="866">
        <v>165.6</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729380</v>
      </c>
      <c r="DH120" s="842"/>
      <c r="DI120" s="842"/>
      <c r="DJ120" s="842"/>
      <c r="DK120" s="842"/>
      <c r="DL120" s="842">
        <v>642474</v>
      </c>
      <c r="DM120" s="842"/>
      <c r="DN120" s="842"/>
      <c r="DO120" s="842"/>
      <c r="DP120" s="842"/>
      <c r="DQ120" s="842">
        <v>642664</v>
      </c>
      <c r="DR120" s="842"/>
      <c r="DS120" s="842"/>
      <c r="DT120" s="842"/>
      <c r="DU120" s="842"/>
      <c r="DV120" s="843">
        <v>27.1</v>
      </c>
      <c r="DW120" s="843"/>
      <c r="DX120" s="843"/>
      <c r="DY120" s="843"/>
      <c r="DZ120" s="844"/>
    </row>
    <row r="121" spans="1:130" s="230" customFormat="1" ht="26.25" customHeight="1">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178416</v>
      </c>
      <c r="DH121" s="817"/>
      <c r="DI121" s="817"/>
      <c r="DJ121" s="817"/>
      <c r="DK121" s="817"/>
      <c r="DL121" s="817">
        <v>227159</v>
      </c>
      <c r="DM121" s="817"/>
      <c r="DN121" s="817"/>
      <c r="DO121" s="817"/>
      <c r="DP121" s="817"/>
      <c r="DQ121" s="817">
        <v>212214</v>
      </c>
      <c r="DR121" s="817"/>
      <c r="DS121" s="817"/>
      <c r="DT121" s="817"/>
      <c r="DU121" s="817"/>
      <c r="DV121" s="794">
        <v>9</v>
      </c>
      <c r="DW121" s="794"/>
      <c r="DX121" s="794"/>
      <c r="DY121" s="794"/>
      <c r="DZ121" s="795"/>
    </row>
    <row r="122" spans="1:130" s="230" customFormat="1" ht="26.25" customHeight="1">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3537053</v>
      </c>
      <c r="BR122" s="845"/>
      <c r="BS122" s="845"/>
      <c r="BT122" s="845"/>
      <c r="BU122" s="845"/>
      <c r="BV122" s="845">
        <v>3284192</v>
      </c>
      <c r="BW122" s="845"/>
      <c r="BX122" s="845"/>
      <c r="BY122" s="845"/>
      <c r="BZ122" s="845"/>
      <c r="CA122" s="845">
        <v>3027967</v>
      </c>
      <c r="CB122" s="845"/>
      <c r="CC122" s="845"/>
      <c r="CD122" s="845"/>
      <c r="CE122" s="845"/>
      <c r="CF122" s="846">
        <v>127.8</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32189</v>
      </c>
      <c r="DH122" s="817"/>
      <c r="DI122" s="817"/>
      <c r="DJ122" s="817"/>
      <c r="DK122" s="817"/>
      <c r="DL122" s="817">
        <v>29257</v>
      </c>
      <c r="DM122" s="817"/>
      <c r="DN122" s="817"/>
      <c r="DO122" s="817"/>
      <c r="DP122" s="817"/>
      <c r="DQ122" s="817">
        <v>25373</v>
      </c>
      <c r="DR122" s="817"/>
      <c r="DS122" s="817"/>
      <c r="DT122" s="817"/>
      <c r="DU122" s="817"/>
      <c r="DV122" s="794">
        <v>1.1000000000000001</v>
      </c>
      <c r="DW122" s="794"/>
      <c r="DX122" s="794"/>
      <c r="DY122" s="794"/>
      <c r="DZ122" s="795"/>
    </row>
    <row r="123" spans="1:130" s="230" customFormat="1" ht="26.25" customHeight="1">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7522540</v>
      </c>
      <c r="BR123" s="833"/>
      <c r="BS123" s="833"/>
      <c r="BT123" s="833"/>
      <c r="BU123" s="833"/>
      <c r="BV123" s="833">
        <v>7326391</v>
      </c>
      <c r="BW123" s="833"/>
      <c r="BX123" s="833"/>
      <c r="BY123" s="833"/>
      <c r="BZ123" s="833"/>
      <c r="CA123" s="833">
        <v>6950424</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v>20641</v>
      </c>
      <c r="DH123" s="780"/>
      <c r="DI123" s="780"/>
      <c r="DJ123" s="780"/>
      <c r="DK123" s="781"/>
      <c r="DL123" s="782">
        <v>13714</v>
      </c>
      <c r="DM123" s="780"/>
      <c r="DN123" s="780"/>
      <c r="DO123" s="780"/>
      <c r="DP123" s="781"/>
      <c r="DQ123" s="782">
        <v>6855</v>
      </c>
      <c r="DR123" s="780"/>
      <c r="DS123" s="780"/>
      <c r="DT123" s="780"/>
      <c r="DU123" s="781"/>
      <c r="DV123" s="824">
        <v>0.3</v>
      </c>
      <c r="DW123" s="825"/>
      <c r="DX123" s="825"/>
      <c r="DY123" s="825"/>
      <c r="DZ123" s="826"/>
    </row>
    <row r="124" spans="1:130" s="230" customFormat="1" ht="26.25" customHeight="1" thickBot="1">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147</v>
      </c>
      <c r="AB127" s="780"/>
      <c r="AC127" s="780"/>
      <c r="AD127" s="780"/>
      <c r="AE127" s="781"/>
      <c r="AF127" s="782">
        <v>125</v>
      </c>
      <c r="AG127" s="780"/>
      <c r="AH127" s="780"/>
      <c r="AI127" s="780"/>
      <c r="AJ127" s="781"/>
      <c r="AK127" s="782">
        <v>87</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7786</v>
      </c>
      <c r="AB128" s="801"/>
      <c r="AC128" s="801"/>
      <c r="AD128" s="801"/>
      <c r="AE128" s="802"/>
      <c r="AF128" s="803">
        <v>9616</v>
      </c>
      <c r="AG128" s="801"/>
      <c r="AH128" s="801"/>
      <c r="AI128" s="801"/>
      <c r="AJ128" s="802"/>
      <c r="AK128" s="803">
        <v>9596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2948629</v>
      </c>
      <c r="AB129" s="780"/>
      <c r="AC129" s="780"/>
      <c r="AD129" s="780"/>
      <c r="AE129" s="781"/>
      <c r="AF129" s="782">
        <v>2813971</v>
      </c>
      <c r="AG129" s="780"/>
      <c r="AH129" s="780"/>
      <c r="AI129" s="780"/>
      <c r="AJ129" s="781"/>
      <c r="AK129" s="782">
        <v>2824178</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447964</v>
      </c>
      <c r="AB130" s="780"/>
      <c r="AC130" s="780"/>
      <c r="AD130" s="780"/>
      <c r="AE130" s="781"/>
      <c r="AF130" s="782">
        <v>464567</v>
      </c>
      <c r="AG130" s="780"/>
      <c r="AH130" s="780"/>
      <c r="AI130" s="780"/>
      <c r="AJ130" s="781"/>
      <c r="AK130" s="782">
        <v>455040</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6.3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2500665</v>
      </c>
      <c r="AB131" s="764"/>
      <c r="AC131" s="764"/>
      <c r="AD131" s="764"/>
      <c r="AE131" s="765"/>
      <c r="AF131" s="766">
        <v>2349404</v>
      </c>
      <c r="AG131" s="764"/>
      <c r="AH131" s="764"/>
      <c r="AI131" s="764"/>
      <c r="AJ131" s="765"/>
      <c r="AK131" s="766">
        <v>2369138</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5.4046023759999997</v>
      </c>
      <c r="AB132" s="745"/>
      <c r="AC132" s="745"/>
      <c r="AD132" s="745"/>
      <c r="AE132" s="746"/>
      <c r="AF132" s="747">
        <v>6.9434631080000004</v>
      </c>
      <c r="AG132" s="745"/>
      <c r="AH132" s="745"/>
      <c r="AI132" s="745"/>
      <c r="AJ132" s="746"/>
      <c r="AK132" s="747">
        <v>6.7917107400000001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4.5</v>
      </c>
      <c r="AB133" s="724"/>
      <c r="AC133" s="724"/>
      <c r="AD133" s="724"/>
      <c r="AE133" s="725"/>
      <c r="AF133" s="723">
        <v>5.6</v>
      </c>
      <c r="AG133" s="724"/>
      <c r="AH133" s="724"/>
      <c r="AI133" s="724"/>
      <c r="AJ133" s="725"/>
      <c r="AK133" s="723">
        <v>6.3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X3ba8VPJh+4vbUk7yfn4oh+4Mf3Y+9NNy2kczjGaC/Fs73HIC77nE1fH4KhSgn9JHb9zneS1uCfIFp+LXyAdg==" saltValue="4A8kzfHWyaDhJ7fgjkRG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476</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GCKKQrp5vGTwTuZCxRm/nJ8+D+2IsAnWr0Gca2NrHBf0RwubygCAfTpHelA9pGdhwDbaf1nqHjxrUpl89WT9hw==" saltValue="dkLNoOS2MHlJyWKdgTaRL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jZqMfCpkbTZEQmYhQCUK0/c9MsqPsqW+qKfz5kdV/iviMfv9NpDraevEY3qvKcnXSJUwV//JCOK4qBj2w48ZA==" saltValue="D0n4UX4SMOZjrJ2sGxaHc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479</v>
      </c>
      <c r="AP7" s="272"/>
      <c r="AQ7" s="273" t="s">
        <v>480</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481</v>
      </c>
      <c r="AQ8" s="279" t="s">
        <v>482</v>
      </c>
      <c r="AR8" s="280" t="s">
        <v>483</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484</v>
      </c>
      <c r="AL9" s="1130"/>
      <c r="AM9" s="1130"/>
      <c r="AN9" s="1131"/>
      <c r="AO9" s="281">
        <v>708419</v>
      </c>
      <c r="AP9" s="281">
        <v>244030</v>
      </c>
      <c r="AQ9" s="282">
        <v>243450</v>
      </c>
      <c r="AR9" s="283">
        <v>0.2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485</v>
      </c>
      <c r="AL10" s="1130"/>
      <c r="AM10" s="1130"/>
      <c r="AN10" s="1131"/>
      <c r="AO10" s="284">
        <v>142766</v>
      </c>
      <c r="AP10" s="284">
        <v>49179</v>
      </c>
      <c r="AQ10" s="285">
        <v>36828</v>
      </c>
      <c r="AR10" s="286">
        <v>33.5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486</v>
      </c>
      <c r="AL11" s="1130"/>
      <c r="AM11" s="1130"/>
      <c r="AN11" s="1131"/>
      <c r="AO11" s="284" t="s">
        <v>487</v>
      </c>
      <c r="AP11" s="284" t="s">
        <v>487</v>
      </c>
      <c r="AQ11" s="285">
        <v>2575</v>
      </c>
      <c r="AR11" s="286" t="s">
        <v>487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488</v>
      </c>
      <c r="AL12" s="1130"/>
      <c r="AM12" s="1130"/>
      <c r="AN12" s="1131"/>
      <c r="AO12" s="284" t="s">
        <v>487</v>
      </c>
      <c r="AP12" s="284" t="s">
        <v>487</v>
      </c>
      <c r="AQ12" s="285" t="s">
        <v>487</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489</v>
      </c>
      <c r="AL13" s="1130"/>
      <c r="AM13" s="1130"/>
      <c r="AN13" s="1131"/>
      <c r="AO13" s="284">
        <v>135958</v>
      </c>
      <c r="AP13" s="284">
        <v>46834</v>
      </c>
      <c r="AQ13" s="285">
        <v>11862</v>
      </c>
      <c r="AR13" s="286">
        <v>294.8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490</v>
      </c>
      <c r="AL14" s="1130"/>
      <c r="AM14" s="1130"/>
      <c r="AN14" s="1131"/>
      <c r="AO14" s="284">
        <v>12600</v>
      </c>
      <c r="AP14" s="284">
        <v>4340</v>
      </c>
      <c r="AQ14" s="285">
        <v>4647</v>
      </c>
      <c r="AR14" s="286">
        <v>-6.6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491</v>
      </c>
      <c r="AL15" s="1133"/>
      <c r="AM15" s="1133"/>
      <c r="AN15" s="1134"/>
      <c r="AO15" s="284">
        <v>-30699</v>
      </c>
      <c r="AP15" s="284">
        <v>-10575</v>
      </c>
      <c r="AQ15" s="285">
        <v>-13358</v>
      </c>
      <c r="AR15" s="286">
        <v>-20.8</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969044</v>
      </c>
      <c r="AP16" s="284">
        <v>333808</v>
      </c>
      <c r="AQ16" s="285">
        <v>286004</v>
      </c>
      <c r="AR16" s="286">
        <v>16.7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496</v>
      </c>
      <c r="AL21" s="1136"/>
      <c r="AM21" s="1136"/>
      <c r="AN21" s="1137"/>
      <c r="AO21" s="297">
        <v>27.21</v>
      </c>
      <c r="AP21" s="298">
        <v>24.25</v>
      </c>
      <c r="AQ21" s="299">
        <v>2.96</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497</v>
      </c>
      <c r="AL22" s="1136"/>
      <c r="AM22" s="1136"/>
      <c r="AN22" s="1137"/>
      <c r="AO22" s="302">
        <v>96.9</v>
      </c>
      <c r="AP22" s="303">
        <v>95.4</v>
      </c>
      <c r="AQ22" s="304">
        <v>1.5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8" t="s">
        <v>498</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c r="A27" s="309"/>
      <c r="AO27" s="262"/>
      <c r="AP27" s="262"/>
      <c r="AQ27" s="262"/>
      <c r="AR27" s="262"/>
      <c r="AS27" s="262"/>
      <c r="AT27" s="262"/>
    </row>
    <row r="28" spans="1:46" ht="17.2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479</v>
      </c>
      <c r="AP30" s="272"/>
      <c r="AQ30" s="273" t="s">
        <v>480</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501</v>
      </c>
      <c r="AL32" s="1120"/>
      <c r="AM32" s="1120"/>
      <c r="AN32" s="1121"/>
      <c r="AO32" s="312">
        <v>519865</v>
      </c>
      <c r="AP32" s="312">
        <v>179079</v>
      </c>
      <c r="AQ32" s="313">
        <v>167387</v>
      </c>
      <c r="AR32" s="314">
        <v>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502</v>
      </c>
      <c r="AL33" s="1120"/>
      <c r="AM33" s="1120"/>
      <c r="AN33" s="1121"/>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503</v>
      </c>
      <c r="AL34" s="1120"/>
      <c r="AM34" s="1120"/>
      <c r="AN34" s="1121"/>
      <c r="AO34" s="312" t="s">
        <v>487</v>
      </c>
      <c r="AP34" s="312" t="s">
        <v>487</v>
      </c>
      <c r="AQ34" s="313">
        <v>5</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504</v>
      </c>
      <c r="AL35" s="1120"/>
      <c r="AM35" s="1120"/>
      <c r="AN35" s="1121"/>
      <c r="AO35" s="312">
        <v>105579</v>
      </c>
      <c r="AP35" s="312">
        <v>36369</v>
      </c>
      <c r="AQ35" s="313">
        <v>34589</v>
      </c>
      <c r="AR35" s="314">
        <v>5.0999999999999996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505</v>
      </c>
      <c r="AL36" s="1120"/>
      <c r="AM36" s="1120"/>
      <c r="AN36" s="1121"/>
      <c r="AO36" s="312" t="s">
        <v>487</v>
      </c>
      <c r="AP36" s="312" t="s">
        <v>487</v>
      </c>
      <c r="AQ36" s="313">
        <v>2508</v>
      </c>
      <c r="AR36" s="314" t="s">
        <v>487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506</v>
      </c>
      <c r="AL37" s="1120"/>
      <c r="AM37" s="1120"/>
      <c r="AN37" s="1121"/>
      <c r="AO37" s="312">
        <v>87</v>
      </c>
      <c r="AP37" s="312">
        <v>30</v>
      </c>
      <c r="AQ37" s="313">
        <v>1525</v>
      </c>
      <c r="AR37" s="314">
        <v>-98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507</v>
      </c>
      <c r="AL38" s="1123"/>
      <c r="AM38" s="1123"/>
      <c r="AN38" s="1124"/>
      <c r="AO38" s="315">
        <v>10</v>
      </c>
      <c r="AP38" s="315">
        <v>3</v>
      </c>
      <c r="AQ38" s="316">
        <v>44</v>
      </c>
      <c r="AR38" s="304">
        <v>-93.2</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508</v>
      </c>
      <c r="AL39" s="1123"/>
      <c r="AM39" s="1123"/>
      <c r="AN39" s="1124"/>
      <c r="AO39" s="312">
        <v>-9596</v>
      </c>
      <c r="AP39" s="312">
        <v>-3306</v>
      </c>
      <c r="AQ39" s="313">
        <v>-7489</v>
      </c>
      <c r="AR39" s="314">
        <v>-55.9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509</v>
      </c>
      <c r="AL40" s="1120"/>
      <c r="AM40" s="1120"/>
      <c r="AN40" s="1121"/>
      <c r="AO40" s="312">
        <v>-455040</v>
      </c>
      <c r="AP40" s="312">
        <v>-156748</v>
      </c>
      <c r="AQ40" s="313">
        <v>-138932</v>
      </c>
      <c r="AR40" s="314">
        <v>12.8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160905</v>
      </c>
      <c r="AP41" s="312">
        <v>55427</v>
      </c>
      <c r="AQ41" s="313">
        <v>59636</v>
      </c>
      <c r="AR41" s="314">
        <v>-7.1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479</v>
      </c>
      <c r="AN49" s="1114" t="s">
        <v>512</v>
      </c>
      <c r="AO49" s="1115"/>
      <c r="AP49" s="1115"/>
      <c r="AQ49" s="1115"/>
      <c r="AR49" s="1116"/>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513</v>
      </c>
      <c r="AO50" s="329" t="s">
        <v>514</v>
      </c>
      <c r="AP50" s="330" t="s">
        <v>515</v>
      </c>
      <c r="AQ50" s="331" t="s">
        <v>516</v>
      </c>
      <c r="AR50" s="332" t="s">
        <v>517</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601959</v>
      </c>
      <c r="AN51" s="334">
        <v>183636</v>
      </c>
      <c r="AO51" s="335">
        <v>-3.7</v>
      </c>
      <c r="AP51" s="336">
        <v>268375</v>
      </c>
      <c r="AQ51" s="337">
        <v>-1.2</v>
      </c>
      <c r="AR51" s="338">
        <v>-2.5</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332640</v>
      </c>
      <c r="AN52" s="342">
        <v>101477</v>
      </c>
      <c r="AO52" s="343">
        <v>-9.5</v>
      </c>
      <c r="AP52" s="344">
        <v>119602</v>
      </c>
      <c r="AQ52" s="345">
        <v>1.5</v>
      </c>
      <c r="AR52" s="346">
        <v>-11</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797934</v>
      </c>
      <c r="AN53" s="334">
        <v>247652</v>
      </c>
      <c r="AO53" s="335">
        <v>34.9</v>
      </c>
      <c r="AP53" s="336">
        <v>301035</v>
      </c>
      <c r="AQ53" s="337">
        <v>12.2</v>
      </c>
      <c r="AR53" s="338">
        <v>22.7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474518</v>
      </c>
      <c r="AN54" s="342">
        <v>147274</v>
      </c>
      <c r="AO54" s="343">
        <v>45.1</v>
      </c>
      <c r="AP54" s="344">
        <v>154376</v>
      </c>
      <c r="AQ54" s="345">
        <v>29.1</v>
      </c>
      <c r="AR54" s="346">
        <v>16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651394</v>
      </c>
      <c r="AN55" s="334">
        <v>210331</v>
      </c>
      <c r="AO55" s="335">
        <v>-15.1</v>
      </c>
      <c r="AP55" s="336">
        <v>277467</v>
      </c>
      <c r="AQ55" s="337">
        <v>-7.8</v>
      </c>
      <c r="AR55" s="338">
        <v>-7.3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198903</v>
      </c>
      <c r="AN56" s="342">
        <v>64224</v>
      </c>
      <c r="AO56" s="343">
        <v>-56.4</v>
      </c>
      <c r="AP56" s="344">
        <v>128378</v>
      </c>
      <c r="AQ56" s="345">
        <v>-16.8</v>
      </c>
      <c r="AR56" s="346">
        <v>-39.6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760484</v>
      </c>
      <c r="AN57" s="334">
        <v>252989</v>
      </c>
      <c r="AO57" s="335">
        <v>20.3</v>
      </c>
      <c r="AP57" s="336">
        <v>282256</v>
      </c>
      <c r="AQ57" s="337">
        <v>1.7</v>
      </c>
      <c r="AR57" s="338">
        <v>18.600000000000001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594135</v>
      </c>
      <c r="AN58" s="342">
        <v>197650</v>
      </c>
      <c r="AO58" s="343">
        <v>207.8</v>
      </c>
      <c r="AP58" s="344">
        <v>145453</v>
      </c>
      <c r="AQ58" s="345">
        <v>13.3</v>
      </c>
      <c r="AR58" s="346">
        <v>194.5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421368</v>
      </c>
      <c r="AN59" s="334">
        <v>145149</v>
      </c>
      <c r="AO59" s="335">
        <v>-42.6</v>
      </c>
      <c r="AP59" s="336">
        <v>295341</v>
      </c>
      <c r="AQ59" s="337">
        <v>4.5999999999999996</v>
      </c>
      <c r="AR59" s="338">
        <v>-47.2</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282352</v>
      </c>
      <c r="AN60" s="342">
        <v>97262</v>
      </c>
      <c r="AO60" s="343">
        <v>-50.8</v>
      </c>
      <c r="AP60" s="344">
        <v>137402</v>
      </c>
      <c r="AQ60" s="345">
        <v>-5.5</v>
      </c>
      <c r="AR60" s="346">
        <v>-45.3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646628</v>
      </c>
      <c r="AN61" s="349">
        <v>207951</v>
      </c>
      <c r="AO61" s="350">
        <v>-1.2</v>
      </c>
      <c r="AP61" s="351">
        <v>284895</v>
      </c>
      <c r="AQ61" s="352">
        <v>1.9</v>
      </c>
      <c r="AR61" s="338">
        <v>-3.1</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376510</v>
      </c>
      <c r="AN62" s="342">
        <v>121577</v>
      </c>
      <c r="AO62" s="343">
        <v>27.2</v>
      </c>
      <c r="AP62" s="344">
        <v>137042</v>
      </c>
      <c r="AQ62" s="345">
        <v>4.3</v>
      </c>
      <c r="AR62" s="346">
        <v>22.9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FMbkguipuXmU9kTrJ9zFbcdoiCTrgAM5HoK80ZAnsAHdkdUIX01ZVI2xKqVUL68HWMPmniuXqmdlb/y3KU6QLw==" saltValue="rm8bnxZMEIRI+zhr2+Ai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0" spans="125:125" ht="13.5" hidden="1" customHeight="1"/>
    <row r="121" spans="125:125" ht="13.5" hidden="1" customHeight="1">
      <c r="DU121" s="259"/>
    </row>
  </sheetData>
  <sheetProtection algorithmName="SHA-512" hashValue="TFC+Jaic+sOzx272zMijGf5JvXsr3TLFHK7jtSA+umEWBXtkMmTGl63DZvHT47fieHf9KJnUfI1avboLXykAew==" saltValue="LzRdrwxslUiMLVGuxG6V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xZ5u/46/giX6hFKCYPo42cEOfiT9ycTDozLIKMnr434iXLRBQ9V+lXKKb6L2GcypbijLk+pCE1nBW+VKeqfr6A==" saltValue="ZmFLE705lyeVG5FAoQMQ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8" t="s">
        <v>3</v>
      </c>
      <c r="D47" s="1138"/>
      <c r="E47" s="1139"/>
      <c r="F47" s="11">
        <v>26.69</v>
      </c>
      <c r="G47" s="12">
        <v>28.47</v>
      </c>
      <c r="H47" s="12">
        <v>35.049999999999997</v>
      </c>
      <c r="I47" s="12">
        <v>38.15</v>
      </c>
      <c r="J47" s="13">
        <v>34.29</v>
      </c>
    </row>
    <row r="48" spans="2:10" ht="57.75" customHeight="1">
      <c r="B48" s="14"/>
      <c r="C48" s="1140" t="s">
        <v>4</v>
      </c>
      <c r="D48" s="1140"/>
      <c r="E48" s="1141"/>
      <c r="F48" s="15">
        <v>3.99</v>
      </c>
      <c r="G48" s="16">
        <v>3.33</v>
      </c>
      <c r="H48" s="16">
        <v>3.75</v>
      </c>
      <c r="I48" s="16">
        <v>4.1900000000000004</v>
      </c>
      <c r="J48" s="17">
        <v>4.68</v>
      </c>
    </row>
    <row r="49" spans="2:10" ht="57.75" customHeight="1" thickBot="1">
      <c r="B49" s="18"/>
      <c r="C49" s="1142" t="s">
        <v>5</v>
      </c>
      <c r="D49" s="1142"/>
      <c r="E49" s="1143"/>
      <c r="F49" s="19">
        <v>0.1</v>
      </c>
      <c r="G49" s="20" t="s">
        <v>531</v>
      </c>
      <c r="H49" s="20">
        <v>9.06</v>
      </c>
      <c r="I49" s="20" t="s">
        <v>532</v>
      </c>
      <c r="J49" s="21" t="s">
        <v>533</v>
      </c>
    </row>
    <row r="50" spans="2:10"/>
  </sheetData>
  <sheetProtection algorithmName="SHA-512" hashValue="Q+A+9Mvc+GrX0wAGwHEU2P/ujJni1EbbHcyBvATbsCTgOwXjERkt44BfqXFo1KFPagrvF4QMooThjldOugVmpA==" saltValue="KhPvGZxs07IpS7JJBJmaQ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0" t="s">
        <v>534</v>
      </c>
      <c r="D34" s="1150"/>
      <c r="E34" s="1151"/>
      <c r="F34" s="32">
        <v>3.99</v>
      </c>
      <c r="G34" s="33">
        <v>3.32</v>
      </c>
      <c r="H34" s="33">
        <v>3.75</v>
      </c>
      <c r="I34" s="33">
        <v>4.1900000000000004</v>
      </c>
      <c r="J34" s="34">
        <v>4.68</v>
      </c>
      <c r="K34" s="22"/>
      <c r="L34" s="22"/>
      <c r="M34" s="22"/>
      <c r="N34" s="22"/>
      <c r="O34" s="22"/>
      <c r="P34" s="22"/>
    </row>
    <row r="35" spans="1:16" ht="39" customHeight="1">
      <c r="A35" s="22"/>
      <c r="B35" s="35"/>
      <c r="C35" s="1144" t="s">
        <v>535</v>
      </c>
      <c r="D35" s="1145"/>
      <c r="E35" s="1146"/>
      <c r="F35" s="36">
        <v>0.13</v>
      </c>
      <c r="G35" s="37">
        <v>0.12</v>
      </c>
      <c r="H35" s="37">
        <v>0.03</v>
      </c>
      <c r="I35" s="37">
        <v>0.18</v>
      </c>
      <c r="J35" s="38">
        <v>0.8</v>
      </c>
      <c r="K35" s="22"/>
      <c r="L35" s="22"/>
      <c r="M35" s="22"/>
      <c r="N35" s="22"/>
      <c r="O35" s="22"/>
      <c r="P35" s="22"/>
    </row>
    <row r="36" spans="1:16" ht="39" customHeight="1">
      <c r="A36" s="22"/>
      <c r="B36" s="35"/>
      <c r="C36" s="1144" t="s">
        <v>536</v>
      </c>
      <c r="D36" s="1145"/>
      <c r="E36" s="1146"/>
      <c r="F36" s="36">
        <v>0.01</v>
      </c>
      <c r="G36" s="37">
        <v>0.01</v>
      </c>
      <c r="H36" s="37">
        <v>0</v>
      </c>
      <c r="I36" s="37">
        <v>1.62</v>
      </c>
      <c r="J36" s="38">
        <v>0.67</v>
      </c>
      <c r="K36" s="22"/>
      <c r="L36" s="22"/>
      <c r="M36" s="22"/>
      <c r="N36" s="22"/>
      <c r="O36" s="22"/>
      <c r="P36" s="22"/>
    </row>
    <row r="37" spans="1:16" ht="39" customHeight="1">
      <c r="A37" s="22"/>
      <c r="B37" s="35"/>
      <c r="C37" s="1144" t="s">
        <v>537</v>
      </c>
      <c r="D37" s="1145"/>
      <c r="E37" s="1146"/>
      <c r="F37" s="36" t="s">
        <v>487</v>
      </c>
      <c r="G37" s="37" t="s">
        <v>487</v>
      </c>
      <c r="H37" s="37">
        <v>0.4</v>
      </c>
      <c r="I37" s="37">
        <v>0.61</v>
      </c>
      <c r="J37" s="38">
        <v>0.47</v>
      </c>
      <c r="K37" s="22"/>
      <c r="L37" s="22"/>
      <c r="M37" s="22"/>
      <c r="N37" s="22"/>
      <c r="O37" s="22"/>
      <c r="P37" s="22"/>
    </row>
    <row r="38" spans="1:16" ht="39" customHeight="1">
      <c r="A38" s="22"/>
      <c r="B38" s="35"/>
      <c r="C38" s="1144" t="s">
        <v>538</v>
      </c>
      <c r="D38" s="1145"/>
      <c r="E38" s="1146"/>
      <c r="F38" s="36">
        <v>0.23</v>
      </c>
      <c r="G38" s="37">
        <v>0.23</v>
      </c>
      <c r="H38" s="37">
        <v>0.28999999999999998</v>
      </c>
      <c r="I38" s="37">
        <v>0.05</v>
      </c>
      <c r="J38" s="38">
        <v>0.27</v>
      </c>
      <c r="K38" s="22"/>
      <c r="L38" s="22"/>
      <c r="M38" s="22"/>
      <c r="N38" s="22"/>
      <c r="O38" s="22"/>
      <c r="P38" s="22"/>
    </row>
    <row r="39" spans="1:16" ht="39" customHeight="1">
      <c r="A39" s="22"/>
      <c r="B39" s="35"/>
      <c r="C39" s="1144" t="s">
        <v>539</v>
      </c>
      <c r="D39" s="1145"/>
      <c r="E39" s="1146"/>
      <c r="F39" s="36">
        <v>0.06</v>
      </c>
      <c r="G39" s="37">
        <v>0.1</v>
      </c>
      <c r="H39" s="37">
        <v>0.47</v>
      </c>
      <c r="I39" s="37">
        <v>0.06</v>
      </c>
      <c r="J39" s="38">
        <v>0.2</v>
      </c>
      <c r="K39" s="22"/>
      <c r="L39" s="22"/>
      <c r="M39" s="22"/>
      <c r="N39" s="22"/>
      <c r="O39" s="22"/>
      <c r="P39" s="22"/>
    </row>
    <row r="40" spans="1:16" ht="39" customHeight="1">
      <c r="A40" s="22"/>
      <c r="B40" s="35"/>
      <c r="C40" s="1144" t="s">
        <v>540</v>
      </c>
      <c r="D40" s="1145"/>
      <c r="E40" s="1146"/>
      <c r="F40" s="36">
        <v>0.02</v>
      </c>
      <c r="G40" s="37">
        <v>0</v>
      </c>
      <c r="H40" s="37">
        <v>0.02</v>
      </c>
      <c r="I40" s="37">
        <v>0.02</v>
      </c>
      <c r="J40" s="38">
        <v>0.01</v>
      </c>
      <c r="K40" s="22"/>
      <c r="L40" s="22"/>
      <c r="M40" s="22"/>
      <c r="N40" s="22"/>
      <c r="O40" s="22"/>
      <c r="P40" s="22"/>
    </row>
    <row r="41" spans="1:16" ht="39" customHeight="1">
      <c r="A41" s="22"/>
      <c r="B41" s="35"/>
      <c r="C41" s="1144" t="s">
        <v>541</v>
      </c>
      <c r="D41" s="1145"/>
      <c r="E41" s="1146"/>
      <c r="F41" s="36">
        <v>0.59</v>
      </c>
      <c r="G41" s="37">
        <v>1</v>
      </c>
      <c r="H41" s="37">
        <v>1.75</v>
      </c>
      <c r="I41" s="37">
        <v>0</v>
      </c>
      <c r="J41" s="38">
        <v>0.01</v>
      </c>
      <c r="K41" s="22"/>
      <c r="L41" s="22"/>
      <c r="M41" s="22"/>
      <c r="N41" s="22"/>
      <c r="O41" s="22"/>
      <c r="P41" s="22"/>
    </row>
    <row r="42" spans="1:16" ht="39" customHeight="1">
      <c r="A42" s="22"/>
      <c r="B42" s="39"/>
      <c r="C42" s="1144" t="s">
        <v>542</v>
      </c>
      <c r="D42" s="1145"/>
      <c r="E42" s="1146"/>
      <c r="F42" s="36" t="s">
        <v>487</v>
      </c>
      <c r="G42" s="37" t="s">
        <v>487</v>
      </c>
      <c r="H42" s="37" t="s">
        <v>487</v>
      </c>
      <c r="I42" s="37" t="s">
        <v>487</v>
      </c>
      <c r="J42" s="38" t="s">
        <v>487</v>
      </c>
      <c r="K42" s="22"/>
      <c r="L42" s="22"/>
      <c r="M42" s="22"/>
      <c r="N42" s="22"/>
      <c r="O42" s="22"/>
      <c r="P42" s="22"/>
    </row>
    <row r="43" spans="1:16" ht="39" customHeight="1" thickBot="1">
      <c r="A43" s="22"/>
      <c r="B43" s="40"/>
      <c r="C43" s="1147" t="s">
        <v>543</v>
      </c>
      <c r="D43" s="1148"/>
      <c r="E43" s="1149"/>
      <c r="F43" s="41">
        <v>11.3</v>
      </c>
      <c r="G43" s="42">
        <v>10.98</v>
      </c>
      <c r="H43" s="42" t="s">
        <v>487</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AFML3sSihcobyQ4CtXHId1T7yAw/DbygWEkfTmuuxTyvyMZ9dc2ow9OrJgeQhwKWLfjIdmOViRvmi5EA1fOuA==" saltValue="fkKiM6c+YsnyaFYSRHYV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75" t="s">
        <v>9</v>
      </c>
      <c r="C45" s="1176"/>
      <c r="D45" s="58"/>
      <c r="E45" s="1181" t="s">
        <v>10</v>
      </c>
      <c r="F45" s="1181"/>
      <c r="G45" s="1181"/>
      <c r="H45" s="1181"/>
      <c r="I45" s="1181"/>
      <c r="J45" s="1182"/>
      <c r="K45" s="59">
        <v>461</v>
      </c>
      <c r="L45" s="60">
        <v>478</v>
      </c>
      <c r="M45" s="60">
        <v>485</v>
      </c>
      <c r="N45" s="60">
        <v>529</v>
      </c>
      <c r="O45" s="61">
        <v>520</v>
      </c>
      <c r="P45" s="48"/>
      <c r="Q45" s="48"/>
      <c r="R45" s="48"/>
      <c r="S45" s="48"/>
      <c r="T45" s="48"/>
      <c r="U45" s="48"/>
    </row>
    <row r="46" spans="1:21" ht="30.75" customHeight="1">
      <c r="A46" s="48"/>
      <c r="B46" s="1177"/>
      <c r="C46" s="1178"/>
      <c r="D46" s="62"/>
      <c r="E46" s="1154" t="s">
        <v>11</v>
      </c>
      <c r="F46" s="1154"/>
      <c r="G46" s="1154"/>
      <c r="H46" s="1154"/>
      <c r="I46" s="1154"/>
      <c r="J46" s="1155"/>
      <c r="K46" s="63" t="s">
        <v>487</v>
      </c>
      <c r="L46" s="64" t="s">
        <v>487</v>
      </c>
      <c r="M46" s="64" t="s">
        <v>487</v>
      </c>
      <c r="N46" s="64" t="s">
        <v>487</v>
      </c>
      <c r="O46" s="65" t="s">
        <v>487</v>
      </c>
      <c r="P46" s="48"/>
      <c r="Q46" s="48"/>
      <c r="R46" s="48"/>
      <c r="S46" s="48"/>
      <c r="T46" s="48"/>
      <c r="U46" s="48"/>
    </row>
    <row r="47" spans="1:21" ht="30.75" customHeight="1">
      <c r="A47" s="48"/>
      <c r="B47" s="1177"/>
      <c r="C47" s="1178"/>
      <c r="D47" s="62"/>
      <c r="E47" s="1154" t="s">
        <v>12</v>
      </c>
      <c r="F47" s="1154"/>
      <c r="G47" s="1154"/>
      <c r="H47" s="1154"/>
      <c r="I47" s="1154"/>
      <c r="J47" s="1155"/>
      <c r="K47" s="63" t="s">
        <v>487</v>
      </c>
      <c r="L47" s="64" t="s">
        <v>487</v>
      </c>
      <c r="M47" s="64" t="s">
        <v>487</v>
      </c>
      <c r="N47" s="64" t="s">
        <v>487</v>
      </c>
      <c r="O47" s="65" t="s">
        <v>487</v>
      </c>
      <c r="P47" s="48"/>
      <c r="Q47" s="48"/>
      <c r="R47" s="48"/>
      <c r="S47" s="48"/>
      <c r="T47" s="48"/>
      <c r="U47" s="48"/>
    </row>
    <row r="48" spans="1:21" ht="30.75" customHeight="1">
      <c r="A48" s="48"/>
      <c r="B48" s="1177"/>
      <c r="C48" s="1178"/>
      <c r="D48" s="62"/>
      <c r="E48" s="1154" t="s">
        <v>13</v>
      </c>
      <c r="F48" s="1154"/>
      <c r="G48" s="1154"/>
      <c r="H48" s="1154"/>
      <c r="I48" s="1154"/>
      <c r="J48" s="1155"/>
      <c r="K48" s="63">
        <v>121</v>
      </c>
      <c r="L48" s="64">
        <v>102</v>
      </c>
      <c r="M48" s="64">
        <v>106</v>
      </c>
      <c r="N48" s="64">
        <v>109</v>
      </c>
      <c r="O48" s="65">
        <v>106</v>
      </c>
      <c r="P48" s="48"/>
      <c r="Q48" s="48"/>
      <c r="R48" s="48"/>
      <c r="S48" s="48"/>
      <c r="T48" s="48"/>
      <c r="U48" s="48"/>
    </row>
    <row r="49" spans="1:21" ht="30.75" customHeight="1">
      <c r="A49" s="48"/>
      <c r="B49" s="1177"/>
      <c r="C49" s="1178"/>
      <c r="D49" s="62"/>
      <c r="E49" s="1154" t="s">
        <v>14</v>
      </c>
      <c r="F49" s="1154"/>
      <c r="G49" s="1154"/>
      <c r="H49" s="1154"/>
      <c r="I49" s="1154"/>
      <c r="J49" s="1155"/>
      <c r="K49" s="63" t="s">
        <v>487</v>
      </c>
      <c r="L49" s="64" t="s">
        <v>487</v>
      </c>
      <c r="M49" s="64" t="s">
        <v>487</v>
      </c>
      <c r="N49" s="64" t="s">
        <v>487</v>
      </c>
      <c r="O49" s="65" t="s">
        <v>487</v>
      </c>
      <c r="P49" s="48"/>
      <c r="Q49" s="48"/>
      <c r="R49" s="48"/>
      <c r="S49" s="48"/>
      <c r="T49" s="48"/>
      <c r="U49" s="48"/>
    </row>
    <row r="50" spans="1:21" ht="30.75" customHeight="1">
      <c r="A50" s="48"/>
      <c r="B50" s="1177"/>
      <c r="C50" s="1178"/>
      <c r="D50" s="62"/>
      <c r="E50" s="1154" t="s">
        <v>15</v>
      </c>
      <c r="F50" s="1154"/>
      <c r="G50" s="1154"/>
      <c r="H50" s="1154"/>
      <c r="I50" s="1154"/>
      <c r="J50" s="1155"/>
      <c r="K50" s="63">
        <v>0</v>
      </c>
      <c r="L50" s="64">
        <v>22</v>
      </c>
      <c r="M50" s="64">
        <v>0</v>
      </c>
      <c r="N50" s="64">
        <v>0</v>
      </c>
      <c r="O50" s="65">
        <v>0</v>
      </c>
      <c r="P50" s="48"/>
      <c r="Q50" s="48"/>
      <c r="R50" s="48"/>
      <c r="S50" s="48"/>
      <c r="T50" s="48"/>
      <c r="U50" s="48"/>
    </row>
    <row r="51" spans="1:21" ht="30.75" customHeight="1">
      <c r="A51" s="48"/>
      <c r="B51" s="1179"/>
      <c r="C51" s="1180"/>
      <c r="D51" s="66"/>
      <c r="E51" s="1154" t="s">
        <v>16</v>
      </c>
      <c r="F51" s="1154"/>
      <c r="G51" s="1154"/>
      <c r="H51" s="1154"/>
      <c r="I51" s="1154"/>
      <c r="J51" s="1155"/>
      <c r="K51" s="63">
        <v>0</v>
      </c>
      <c r="L51" s="64" t="s">
        <v>487</v>
      </c>
      <c r="M51" s="64">
        <v>0</v>
      </c>
      <c r="N51" s="64" t="s">
        <v>487</v>
      </c>
      <c r="O51" s="65">
        <v>0</v>
      </c>
      <c r="P51" s="48"/>
      <c r="Q51" s="48"/>
      <c r="R51" s="48"/>
      <c r="S51" s="48"/>
      <c r="T51" s="48"/>
      <c r="U51" s="48"/>
    </row>
    <row r="52" spans="1:21" ht="30.75" customHeight="1">
      <c r="A52" s="48"/>
      <c r="B52" s="1152" t="s">
        <v>17</v>
      </c>
      <c r="C52" s="1153"/>
      <c r="D52" s="66"/>
      <c r="E52" s="1154" t="s">
        <v>18</v>
      </c>
      <c r="F52" s="1154"/>
      <c r="G52" s="1154"/>
      <c r="H52" s="1154"/>
      <c r="I52" s="1154"/>
      <c r="J52" s="1155"/>
      <c r="K52" s="63">
        <v>502</v>
      </c>
      <c r="L52" s="64">
        <v>500</v>
      </c>
      <c r="M52" s="64">
        <v>457</v>
      </c>
      <c r="N52" s="64">
        <v>475</v>
      </c>
      <c r="O52" s="65">
        <v>465</v>
      </c>
      <c r="P52" s="48"/>
      <c r="Q52" s="48"/>
      <c r="R52" s="48"/>
      <c r="S52" s="48"/>
      <c r="T52" s="48"/>
      <c r="U52" s="48"/>
    </row>
    <row r="53" spans="1:21" ht="30.75" customHeight="1" thickBot="1">
      <c r="A53" s="48"/>
      <c r="B53" s="1156" t="s">
        <v>19</v>
      </c>
      <c r="C53" s="1157"/>
      <c r="D53" s="67"/>
      <c r="E53" s="1158" t="s">
        <v>20</v>
      </c>
      <c r="F53" s="1158"/>
      <c r="G53" s="1158"/>
      <c r="H53" s="1158"/>
      <c r="I53" s="1158"/>
      <c r="J53" s="1159"/>
      <c r="K53" s="68">
        <v>80</v>
      </c>
      <c r="L53" s="69">
        <v>102</v>
      </c>
      <c r="M53" s="69">
        <v>134</v>
      </c>
      <c r="N53" s="69">
        <v>163</v>
      </c>
      <c r="O53" s="70">
        <v>161</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60" t="s">
        <v>24</v>
      </c>
      <c r="C58" s="1161"/>
      <c r="D58" s="1166" t="s">
        <v>25</v>
      </c>
      <c r="E58" s="1167"/>
      <c r="F58" s="1167"/>
      <c r="G58" s="1167"/>
      <c r="H58" s="1167"/>
      <c r="I58" s="1167"/>
      <c r="J58" s="1168"/>
      <c r="K58" s="83" t="s">
        <v>549</v>
      </c>
      <c r="L58" s="84" t="s">
        <v>487</v>
      </c>
      <c r="M58" s="84" t="s">
        <v>487</v>
      </c>
      <c r="N58" s="84" t="s">
        <v>487</v>
      </c>
      <c r="O58" s="85" t="s">
        <v>487</v>
      </c>
    </row>
    <row r="59" spans="1:21" ht="31.5" customHeight="1">
      <c r="B59" s="1162"/>
      <c r="C59" s="1163"/>
      <c r="D59" s="1169" t="s">
        <v>26</v>
      </c>
      <c r="E59" s="1170"/>
      <c r="F59" s="1170"/>
      <c r="G59" s="1170"/>
      <c r="H59" s="1170"/>
      <c r="I59" s="1170"/>
      <c r="J59" s="1171"/>
      <c r="K59" s="86" t="s">
        <v>549</v>
      </c>
      <c r="L59" s="87" t="s">
        <v>487</v>
      </c>
      <c r="M59" s="87" t="s">
        <v>487</v>
      </c>
      <c r="N59" s="87" t="s">
        <v>487</v>
      </c>
      <c r="O59" s="88" t="s">
        <v>487</v>
      </c>
    </row>
    <row r="60" spans="1:21" ht="31.5" customHeight="1" thickBot="1">
      <c r="B60" s="1164"/>
      <c r="C60" s="1165"/>
      <c r="D60" s="1172" t="s">
        <v>27</v>
      </c>
      <c r="E60" s="1173"/>
      <c r="F60" s="1173"/>
      <c r="G60" s="1173"/>
      <c r="H60" s="1173"/>
      <c r="I60" s="1173"/>
      <c r="J60" s="1174"/>
      <c r="K60" s="89" t="s">
        <v>549</v>
      </c>
      <c r="L60" s="90" t="s">
        <v>487</v>
      </c>
      <c r="M60" s="90" t="s">
        <v>487</v>
      </c>
      <c r="N60" s="90" t="s">
        <v>487</v>
      </c>
      <c r="O60" s="91" t="s">
        <v>487</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mhzUG6GMX8QQXv63QVzSoZQLL+Z2t4/+ghI6AGg12ZzwDoWD+cOfxR5TJOpZtbujhzwRMIMx0nCDq5N5SR+1g==" saltValue="oTAHEgr4Ae+UnPSMG5l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195" t="s">
        <v>30</v>
      </c>
      <c r="C41" s="1196"/>
      <c r="D41" s="105"/>
      <c r="E41" s="1197" t="s">
        <v>31</v>
      </c>
      <c r="F41" s="1197"/>
      <c r="G41" s="1197"/>
      <c r="H41" s="1198"/>
      <c r="I41" s="355">
        <v>3737</v>
      </c>
      <c r="J41" s="356">
        <v>3686</v>
      </c>
      <c r="K41" s="356">
        <v>3616</v>
      </c>
      <c r="L41" s="356">
        <v>3376</v>
      </c>
      <c r="M41" s="357">
        <v>3092</v>
      </c>
    </row>
    <row r="42" spans="2:13" ht="27.75" customHeight="1">
      <c r="B42" s="1185"/>
      <c r="C42" s="1186"/>
      <c r="D42" s="106"/>
      <c r="E42" s="1189" t="s">
        <v>32</v>
      </c>
      <c r="F42" s="1189"/>
      <c r="G42" s="1189"/>
      <c r="H42" s="1190"/>
      <c r="I42" s="358" t="s">
        <v>487</v>
      </c>
      <c r="J42" s="359" t="s">
        <v>487</v>
      </c>
      <c r="K42" s="359" t="s">
        <v>487</v>
      </c>
      <c r="L42" s="359" t="s">
        <v>487</v>
      </c>
      <c r="M42" s="360" t="s">
        <v>487</v>
      </c>
    </row>
    <row r="43" spans="2:13" ht="27.75" customHeight="1">
      <c r="B43" s="1185"/>
      <c r="C43" s="1186"/>
      <c r="D43" s="106"/>
      <c r="E43" s="1189" t="s">
        <v>33</v>
      </c>
      <c r="F43" s="1189"/>
      <c r="G43" s="1189"/>
      <c r="H43" s="1190"/>
      <c r="I43" s="358">
        <v>890</v>
      </c>
      <c r="J43" s="359">
        <v>878</v>
      </c>
      <c r="K43" s="359">
        <v>961</v>
      </c>
      <c r="L43" s="359">
        <v>913</v>
      </c>
      <c r="M43" s="360">
        <v>855</v>
      </c>
    </row>
    <row r="44" spans="2:13" ht="27.75" customHeight="1">
      <c r="B44" s="1185"/>
      <c r="C44" s="1186"/>
      <c r="D44" s="106"/>
      <c r="E44" s="1189" t="s">
        <v>34</v>
      </c>
      <c r="F44" s="1189"/>
      <c r="G44" s="1189"/>
      <c r="H44" s="1190"/>
      <c r="I44" s="358" t="s">
        <v>487</v>
      </c>
      <c r="J44" s="359" t="s">
        <v>487</v>
      </c>
      <c r="K44" s="359" t="s">
        <v>487</v>
      </c>
      <c r="L44" s="359" t="s">
        <v>487</v>
      </c>
      <c r="M44" s="360" t="s">
        <v>487</v>
      </c>
    </row>
    <row r="45" spans="2:13" ht="27.75" customHeight="1">
      <c r="B45" s="1185"/>
      <c r="C45" s="1186"/>
      <c r="D45" s="106"/>
      <c r="E45" s="1189" t="s">
        <v>35</v>
      </c>
      <c r="F45" s="1189"/>
      <c r="G45" s="1189"/>
      <c r="H45" s="1190"/>
      <c r="I45" s="358">
        <v>531</v>
      </c>
      <c r="J45" s="359">
        <v>547</v>
      </c>
      <c r="K45" s="359">
        <v>664</v>
      </c>
      <c r="L45" s="359">
        <v>599</v>
      </c>
      <c r="M45" s="360">
        <v>657</v>
      </c>
    </row>
    <row r="46" spans="2:13" ht="27.75" customHeight="1">
      <c r="B46" s="1185"/>
      <c r="C46" s="1186"/>
      <c r="D46" s="107"/>
      <c r="E46" s="1189" t="s">
        <v>36</v>
      </c>
      <c r="F46" s="1189"/>
      <c r="G46" s="1189"/>
      <c r="H46" s="1190"/>
      <c r="I46" s="358" t="s">
        <v>487</v>
      </c>
      <c r="J46" s="359" t="s">
        <v>487</v>
      </c>
      <c r="K46" s="359" t="s">
        <v>487</v>
      </c>
      <c r="L46" s="359" t="s">
        <v>487</v>
      </c>
      <c r="M46" s="360" t="s">
        <v>487</v>
      </c>
    </row>
    <row r="47" spans="2:13" ht="27.75" customHeight="1">
      <c r="B47" s="1185"/>
      <c r="C47" s="1186"/>
      <c r="D47" s="108"/>
      <c r="E47" s="1199" t="s">
        <v>37</v>
      </c>
      <c r="F47" s="1200"/>
      <c r="G47" s="1200"/>
      <c r="H47" s="1201"/>
      <c r="I47" s="358" t="s">
        <v>487</v>
      </c>
      <c r="J47" s="359" t="s">
        <v>487</v>
      </c>
      <c r="K47" s="359" t="s">
        <v>487</v>
      </c>
      <c r="L47" s="359" t="s">
        <v>487</v>
      </c>
      <c r="M47" s="360" t="s">
        <v>487</v>
      </c>
    </row>
    <row r="48" spans="2:13" ht="27.75" customHeight="1">
      <c r="B48" s="1185"/>
      <c r="C48" s="1186"/>
      <c r="D48" s="106"/>
      <c r="E48" s="1189" t="s">
        <v>38</v>
      </c>
      <c r="F48" s="1189"/>
      <c r="G48" s="1189"/>
      <c r="H48" s="1190"/>
      <c r="I48" s="358" t="s">
        <v>487</v>
      </c>
      <c r="J48" s="359" t="s">
        <v>487</v>
      </c>
      <c r="K48" s="359" t="s">
        <v>487</v>
      </c>
      <c r="L48" s="359" t="s">
        <v>487</v>
      </c>
      <c r="M48" s="360" t="s">
        <v>487</v>
      </c>
    </row>
    <row r="49" spans="2:13" ht="27.75" customHeight="1">
      <c r="B49" s="1187"/>
      <c r="C49" s="1188"/>
      <c r="D49" s="106"/>
      <c r="E49" s="1189" t="s">
        <v>39</v>
      </c>
      <c r="F49" s="1189"/>
      <c r="G49" s="1189"/>
      <c r="H49" s="1190"/>
      <c r="I49" s="358" t="s">
        <v>487</v>
      </c>
      <c r="J49" s="359" t="s">
        <v>487</v>
      </c>
      <c r="K49" s="359" t="s">
        <v>487</v>
      </c>
      <c r="L49" s="359" t="s">
        <v>487</v>
      </c>
      <c r="M49" s="360" t="s">
        <v>487</v>
      </c>
    </row>
    <row r="50" spans="2:13" ht="27.75" customHeight="1">
      <c r="B50" s="1183" t="s">
        <v>40</v>
      </c>
      <c r="C50" s="1184"/>
      <c r="D50" s="109"/>
      <c r="E50" s="1189" t="s">
        <v>41</v>
      </c>
      <c r="F50" s="1189"/>
      <c r="G50" s="1189"/>
      <c r="H50" s="1190"/>
      <c r="I50" s="358">
        <v>3418</v>
      </c>
      <c r="J50" s="359">
        <v>3432</v>
      </c>
      <c r="K50" s="359">
        <v>3985</v>
      </c>
      <c r="L50" s="359">
        <v>4042</v>
      </c>
      <c r="M50" s="360">
        <v>3922</v>
      </c>
    </row>
    <row r="51" spans="2:13" ht="27.75" customHeight="1">
      <c r="B51" s="1185"/>
      <c r="C51" s="1186"/>
      <c r="D51" s="106"/>
      <c r="E51" s="1189" t="s">
        <v>42</v>
      </c>
      <c r="F51" s="1189"/>
      <c r="G51" s="1189"/>
      <c r="H51" s="1190"/>
      <c r="I51" s="358" t="s">
        <v>487</v>
      </c>
      <c r="J51" s="359" t="s">
        <v>487</v>
      </c>
      <c r="K51" s="359" t="s">
        <v>487</v>
      </c>
      <c r="L51" s="359" t="s">
        <v>487</v>
      </c>
      <c r="M51" s="360" t="s">
        <v>487</v>
      </c>
    </row>
    <row r="52" spans="2:13" ht="27.75" customHeight="1">
      <c r="B52" s="1187"/>
      <c r="C52" s="1188"/>
      <c r="D52" s="106"/>
      <c r="E52" s="1189" t="s">
        <v>43</v>
      </c>
      <c r="F52" s="1189"/>
      <c r="G52" s="1189"/>
      <c r="H52" s="1190"/>
      <c r="I52" s="358">
        <v>3778</v>
      </c>
      <c r="J52" s="359">
        <v>3569</v>
      </c>
      <c r="K52" s="359">
        <v>3537</v>
      </c>
      <c r="L52" s="359">
        <v>3284</v>
      </c>
      <c r="M52" s="360">
        <v>3028</v>
      </c>
    </row>
    <row r="53" spans="2:13" ht="27.75" customHeight="1" thickBot="1">
      <c r="B53" s="1191" t="s">
        <v>19</v>
      </c>
      <c r="C53" s="1192"/>
      <c r="D53" s="110"/>
      <c r="E53" s="1193" t="s">
        <v>44</v>
      </c>
      <c r="F53" s="1193"/>
      <c r="G53" s="1193"/>
      <c r="H53" s="1194"/>
      <c r="I53" s="361">
        <v>-2039</v>
      </c>
      <c r="J53" s="362">
        <v>-1890</v>
      </c>
      <c r="K53" s="362">
        <v>-2282</v>
      </c>
      <c r="L53" s="362">
        <v>-2439</v>
      </c>
      <c r="M53" s="363">
        <v>-2346</v>
      </c>
    </row>
    <row r="54" spans="2:13" ht="27.75" customHeight="1">
      <c r="B54" s="111"/>
      <c r="C54" s="112"/>
      <c r="D54" s="112"/>
      <c r="E54" s="113"/>
      <c r="F54" s="113"/>
      <c r="G54" s="113"/>
      <c r="H54" s="113"/>
      <c r="I54" s="114"/>
      <c r="J54" s="114"/>
      <c r="K54" s="114"/>
      <c r="L54" s="114"/>
      <c r="M54" s="114"/>
    </row>
    <row r="55" spans="2:13"/>
  </sheetData>
  <sheetProtection algorithmName="SHA-512" hashValue="dafOJ6Zx2pCKF9AmUjkOdtzgeesOM4T5dF0hQd8ebvMmxjQMshhcF5enT19LZzleKtZFx8NFysnprpT3EPNFog==" saltValue="z6aJtGtbTM6Kc+INNGP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0" t="s">
        <v>46</v>
      </c>
      <c r="D55" s="1210"/>
      <c r="E55" s="1211"/>
      <c r="F55" s="122">
        <v>1033</v>
      </c>
      <c r="G55" s="122">
        <v>1074</v>
      </c>
      <c r="H55" s="123">
        <v>969</v>
      </c>
    </row>
    <row r="56" spans="2:8" ht="52.5" customHeight="1">
      <c r="B56" s="124"/>
      <c r="C56" s="1212" t="s">
        <v>47</v>
      </c>
      <c r="D56" s="1212"/>
      <c r="E56" s="1213"/>
      <c r="F56" s="125">
        <v>739</v>
      </c>
      <c r="G56" s="125">
        <v>689</v>
      </c>
      <c r="H56" s="126">
        <v>674</v>
      </c>
    </row>
    <row r="57" spans="2:8" ht="53.25" customHeight="1">
      <c r="B57" s="124"/>
      <c r="C57" s="1214" t="s">
        <v>48</v>
      </c>
      <c r="D57" s="1214"/>
      <c r="E57" s="1215"/>
      <c r="F57" s="127">
        <v>1856</v>
      </c>
      <c r="G57" s="127">
        <v>1860</v>
      </c>
      <c r="H57" s="128">
        <v>1870</v>
      </c>
    </row>
    <row r="58" spans="2:8" ht="45.75" customHeight="1">
      <c r="B58" s="129"/>
      <c r="C58" s="1202" t="s">
        <v>550</v>
      </c>
      <c r="D58" s="1203"/>
      <c r="E58" s="1204"/>
      <c r="F58" s="130">
        <v>1012</v>
      </c>
      <c r="G58" s="130">
        <v>992</v>
      </c>
      <c r="H58" s="131">
        <v>983</v>
      </c>
    </row>
    <row r="59" spans="2:8" ht="45.75" customHeight="1">
      <c r="B59" s="129"/>
      <c r="C59" s="1202" t="s">
        <v>551</v>
      </c>
      <c r="D59" s="1203"/>
      <c r="E59" s="1204"/>
      <c r="F59" s="130">
        <v>340</v>
      </c>
      <c r="G59" s="130">
        <v>340</v>
      </c>
      <c r="H59" s="131">
        <v>338</v>
      </c>
    </row>
    <row r="60" spans="2:8" ht="45.75" customHeight="1">
      <c r="B60" s="129"/>
      <c r="C60" s="1202" t="s">
        <v>553</v>
      </c>
      <c r="D60" s="1203"/>
      <c r="E60" s="1204"/>
      <c r="F60" s="130">
        <v>200</v>
      </c>
      <c r="G60" s="130">
        <v>211</v>
      </c>
      <c r="H60" s="131">
        <v>223</v>
      </c>
    </row>
    <row r="61" spans="2:8" ht="45.75" customHeight="1">
      <c r="B61" s="129"/>
      <c r="C61" s="1202" t="s">
        <v>552</v>
      </c>
      <c r="D61" s="1203"/>
      <c r="E61" s="1204"/>
      <c r="F61" s="130">
        <v>155</v>
      </c>
      <c r="G61" s="130">
        <v>155</v>
      </c>
      <c r="H61" s="131">
        <v>155</v>
      </c>
    </row>
    <row r="62" spans="2:8" ht="45.75" customHeight="1" thickBot="1">
      <c r="B62" s="132"/>
      <c r="C62" s="1205" t="s">
        <v>554</v>
      </c>
      <c r="D62" s="1206"/>
      <c r="E62" s="1207"/>
      <c r="F62" s="133">
        <v>67</v>
      </c>
      <c r="G62" s="133">
        <v>71</v>
      </c>
      <c r="H62" s="134">
        <v>82</v>
      </c>
    </row>
    <row r="63" spans="2:8" ht="52.5" customHeight="1" thickBot="1">
      <c r="B63" s="135"/>
      <c r="C63" s="1208" t="s">
        <v>49</v>
      </c>
      <c r="D63" s="1208"/>
      <c r="E63" s="1209"/>
      <c r="F63" s="136">
        <v>3629</v>
      </c>
      <c r="G63" s="136">
        <v>3622</v>
      </c>
      <c r="H63" s="137">
        <v>3513</v>
      </c>
    </row>
    <row r="64" spans="2:8"/>
  </sheetData>
  <sheetProtection algorithmName="SHA-512" hashValue="+LXQb1qNrs26HVBf93yl5ABz/iO20XoCG0nibR/EWLyC0HpmWyFls1kiS0KkQtu+NXFZNpBTE500BG+EI/dPrA==" saltValue="qFXbx65Jp/1cnWoSsEq9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183636</v>
      </c>
      <c r="E3" s="156"/>
      <c r="F3" s="157">
        <v>268375</v>
      </c>
      <c r="G3" s="158"/>
      <c r="H3" s="159"/>
    </row>
    <row r="4" spans="1:8">
      <c r="A4" s="160"/>
      <c r="B4" s="161"/>
      <c r="C4" s="162"/>
      <c r="D4" s="163">
        <v>101477</v>
      </c>
      <c r="E4" s="164"/>
      <c r="F4" s="165">
        <v>119602</v>
      </c>
      <c r="G4" s="166"/>
      <c r="H4" s="167"/>
    </row>
    <row r="5" spans="1:8">
      <c r="A5" s="148" t="s">
        <v>520</v>
      </c>
      <c r="B5" s="153"/>
      <c r="C5" s="154"/>
      <c r="D5" s="155">
        <v>247652</v>
      </c>
      <c r="E5" s="156"/>
      <c r="F5" s="157">
        <v>301035</v>
      </c>
      <c r="G5" s="158"/>
      <c r="H5" s="159"/>
    </row>
    <row r="6" spans="1:8">
      <c r="A6" s="160"/>
      <c r="B6" s="161"/>
      <c r="C6" s="162"/>
      <c r="D6" s="163">
        <v>147274</v>
      </c>
      <c r="E6" s="164"/>
      <c r="F6" s="165">
        <v>154376</v>
      </c>
      <c r="G6" s="166"/>
      <c r="H6" s="167"/>
    </row>
    <row r="7" spans="1:8">
      <c r="A7" s="148" t="s">
        <v>521</v>
      </c>
      <c r="B7" s="153"/>
      <c r="C7" s="154"/>
      <c r="D7" s="155">
        <v>210331</v>
      </c>
      <c r="E7" s="156"/>
      <c r="F7" s="157">
        <v>277467</v>
      </c>
      <c r="G7" s="158"/>
      <c r="H7" s="159"/>
    </row>
    <row r="8" spans="1:8">
      <c r="A8" s="160"/>
      <c r="B8" s="161"/>
      <c r="C8" s="162"/>
      <c r="D8" s="163">
        <v>64224</v>
      </c>
      <c r="E8" s="164"/>
      <c r="F8" s="165">
        <v>128378</v>
      </c>
      <c r="G8" s="166"/>
      <c r="H8" s="167"/>
    </row>
    <row r="9" spans="1:8">
      <c r="A9" s="148" t="s">
        <v>522</v>
      </c>
      <c r="B9" s="153"/>
      <c r="C9" s="154"/>
      <c r="D9" s="155">
        <v>252989</v>
      </c>
      <c r="E9" s="156"/>
      <c r="F9" s="157">
        <v>282256</v>
      </c>
      <c r="G9" s="158"/>
      <c r="H9" s="159"/>
    </row>
    <row r="10" spans="1:8">
      <c r="A10" s="160"/>
      <c r="B10" s="161"/>
      <c r="C10" s="162"/>
      <c r="D10" s="163">
        <v>197650</v>
      </c>
      <c r="E10" s="164"/>
      <c r="F10" s="165">
        <v>145453</v>
      </c>
      <c r="G10" s="166"/>
      <c r="H10" s="167"/>
    </row>
    <row r="11" spans="1:8">
      <c r="A11" s="148" t="s">
        <v>523</v>
      </c>
      <c r="B11" s="153"/>
      <c r="C11" s="154"/>
      <c r="D11" s="155">
        <v>145149</v>
      </c>
      <c r="E11" s="156"/>
      <c r="F11" s="157">
        <v>295341</v>
      </c>
      <c r="G11" s="158"/>
      <c r="H11" s="159"/>
    </row>
    <row r="12" spans="1:8">
      <c r="A12" s="160"/>
      <c r="B12" s="161"/>
      <c r="C12" s="168"/>
      <c r="D12" s="163">
        <v>97262</v>
      </c>
      <c r="E12" s="164"/>
      <c r="F12" s="165">
        <v>137402</v>
      </c>
      <c r="G12" s="166"/>
      <c r="H12" s="167"/>
    </row>
    <row r="13" spans="1:8">
      <c r="A13" s="148"/>
      <c r="B13" s="153"/>
      <c r="C13" s="169"/>
      <c r="D13" s="170">
        <v>207951</v>
      </c>
      <c r="E13" s="171"/>
      <c r="F13" s="172">
        <v>284895</v>
      </c>
      <c r="G13" s="173"/>
      <c r="H13" s="159"/>
    </row>
    <row r="14" spans="1:8">
      <c r="A14" s="160"/>
      <c r="B14" s="161"/>
      <c r="C14" s="162"/>
      <c r="D14" s="163">
        <v>121577</v>
      </c>
      <c r="E14" s="164"/>
      <c r="F14" s="165">
        <v>137042</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3.99</v>
      </c>
      <c r="C19" s="174">
        <f>ROUND(VALUE(SUBSTITUTE(実質収支比率等に係る経年分析!G$48,"▲","-")),2)</f>
        <v>3.33</v>
      </c>
      <c r="D19" s="174">
        <f>ROUND(VALUE(SUBSTITUTE(実質収支比率等に係る経年分析!H$48,"▲","-")),2)</f>
        <v>3.75</v>
      </c>
      <c r="E19" s="174">
        <f>ROUND(VALUE(SUBSTITUTE(実質収支比率等に係る経年分析!I$48,"▲","-")),2)</f>
        <v>4.1900000000000004</v>
      </c>
      <c r="F19" s="174">
        <f>ROUND(VALUE(SUBSTITUTE(実質収支比率等に係る経年分析!J$48,"▲","-")),2)</f>
        <v>4.68</v>
      </c>
    </row>
    <row r="20" spans="1:11">
      <c r="A20" s="174" t="s">
        <v>53</v>
      </c>
      <c r="B20" s="174">
        <f>ROUND(VALUE(SUBSTITUTE(実質収支比率等に係る経年分析!F$47,"▲","-")),2)</f>
        <v>26.69</v>
      </c>
      <c r="C20" s="174">
        <f>ROUND(VALUE(SUBSTITUTE(実質収支比率等に係る経年分析!G$47,"▲","-")),2)</f>
        <v>28.47</v>
      </c>
      <c r="D20" s="174">
        <f>ROUND(VALUE(SUBSTITUTE(実質収支比率等に係る経年分析!H$47,"▲","-")),2)</f>
        <v>35.049999999999997</v>
      </c>
      <c r="E20" s="174">
        <f>ROUND(VALUE(SUBSTITUTE(実質収支比率等に係る経年分析!I$47,"▲","-")),2)</f>
        <v>38.15</v>
      </c>
      <c r="F20" s="174">
        <f>ROUND(VALUE(SUBSTITUTE(実質収支比率等に係る経年分析!J$47,"▲","-")),2)</f>
        <v>34.29</v>
      </c>
    </row>
    <row r="21" spans="1:11">
      <c r="A21" s="174" t="s">
        <v>54</v>
      </c>
      <c r="B21" s="174">
        <f>IF(ISNUMBER(VALUE(SUBSTITUTE(実質収支比率等に係る経年分析!F$49,"▲","-"))),ROUND(VALUE(SUBSTITUTE(実質収支比率等に係る経年分析!F$49,"▲","-")),2),NA())</f>
        <v>0.1</v>
      </c>
      <c r="C21" s="174">
        <f>IF(ISNUMBER(VALUE(SUBSTITUTE(実質収支比率等に係る経年分析!G$49,"▲","-"))),ROUND(VALUE(SUBSTITUTE(実質収支比率等に係る経年分析!G$49,"▲","-")),2),NA())</f>
        <v>-1.43</v>
      </c>
      <c r="D21" s="174">
        <f>IF(ISNUMBER(VALUE(SUBSTITUTE(実質収支比率等に係る経年分析!H$49,"▲","-"))),ROUND(VALUE(SUBSTITUTE(実質収支比率等に係る経年分析!H$49,"▲","-")),2),NA())</f>
        <v>9.06</v>
      </c>
      <c r="E21" s="174">
        <f>IF(ISNUMBER(VALUE(SUBSTITUTE(実質収支比率等に係る経年分析!I$49,"▲","-"))),ROUND(VALUE(SUBSTITUTE(実質収支比率等に係る経年分析!I$49,"▲","-")),2),NA())</f>
        <v>-1.35</v>
      </c>
      <c r="F21" s="174">
        <f>IF(ISNUMBER(VALUE(SUBSTITUTE(実質収支比率等に係る経年分析!J$49,"▲","-"))),ROUND(VALUE(SUBSTITUTE(実質収支比率等に係る経年分析!J$49,"▲","-")),2),NA())</f>
        <v>-7.03</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10.98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介護保険特別会計（保険事業勘定）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0.59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1.75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c r="A32" s="175" t="str">
        <f>IF(連結実質赤字比率に係る赤字・黒字の構成分析!C$38="",NA(),連結実質赤字比率に係る赤字・黒字の構成分析!C$38)</f>
        <v>国民健康保険特別会計（保険事業勘定）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c r="A33" s="175" t="str">
        <f>IF(連結実質赤字比率に係る赤字・黒字の構成分析!C$37="",NA(),連結実質赤字比率に係る赤字・黒字の構成分析!C$37)</f>
        <v>国民健康保険特別会計（診療施設勘定）</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0.47</v>
      </c>
    </row>
    <row r="34" spans="1:16">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0.67</v>
      </c>
    </row>
    <row r="35" spans="1:16">
      <c r="A35" s="175" t="str">
        <f>IF(連結実質赤字比率に係る赤字・黒字の構成分析!C$35="",NA(),連結実質赤字比率に係る赤字・黒字の構成分析!C$35)</f>
        <v>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4.1900000000000004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4.68</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502</v>
      </c>
      <c r="E42" s="176"/>
      <c r="F42" s="176"/>
      <c r="G42" s="176">
        <f>'実質公債費比率（分子）の構造'!L$52</f>
        <v>500</v>
      </c>
      <c r="H42" s="176"/>
      <c r="I42" s="176"/>
      <c r="J42" s="176">
        <f>'実質公債費比率（分子）の構造'!M$52</f>
        <v>457</v>
      </c>
      <c r="K42" s="176"/>
      <c r="L42" s="176"/>
      <c r="M42" s="176">
        <f>'実質公債費比率（分子）の構造'!N$52</f>
        <v>475</v>
      </c>
      <c r="N42" s="176"/>
      <c r="O42" s="176"/>
      <c r="P42" s="176">
        <f>'実質公債費比率（分子）の構造'!O$52</f>
        <v>465</v>
      </c>
    </row>
    <row r="43" spans="1:16">
      <c r="A43" s="176" t="s">
        <v>16</v>
      </c>
      <c r="B43" s="176">
        <f>'実質公債費比率（分子）の構造'!K$51</f>
        <v>0</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c r="A44" s="176" t="s">
        <v>62</v>
      </c>
      <c r="B44" s="176">
        <f>'実質公債費比率（分子）の構造'!K$50</f>
        <v>0</v>
      </c>
      <c r="C44" s="176"/>
      <c r="D44" s="176"/>
      <c r="E44" s="176">
        <f>'実質公債費比率（分子）の構造'!L$50</f>
        <v>22</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121</v>
      </c>
      <c r="C46" s="176"/>
      <c r="D46" s="176"/>
      <c r="E46" s="176">
        <f>'実質公債費比率（分子）の構造'!L$48</f>
        <v>102</v>
      </c>
      <c r="F46" s="176"/>
      <c r="G46" s="176"/>
      <c r="H46" s="176">
        <f>'実質公債費比率（分子）の構造'!M$48</f>
        <v>106</v>
      </c>
      <c r="I46" s="176"/>
      <c r="J46" s="176"/>
      <c r="K46" s="176">
        <f>'実質公債費比率（分子）の構造'!N$48</f>
        <v>109</v>
      </c>
      <c r="L46" s="176"/>
      <c r="M46" s="176"/>
      <c r="N46" s="176">
        <f>'実質公債費比率（分子）の構造'!O$48</f>
        <v>106</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461</v>
      </c>
      <c r="C49" s="176"/>
      <c r="D49" s="176"/>
      <c r="E49" s="176">
        <f>'実質公債費比率（分子）の構造'!L$45</f>
        <v>478</v>
      </c>
      <c r="F49" s="176"/>
      <c r="G49" s="176"/>
      <c r="H49" s="176">
        <f>'実質公債費比率（分子）の構造'!M$45</f>
        <v>485</v>
      </c>
      <c r="I49" s="176"/>
      <c r="J49" s="176"/>
      <c r="K49" s="176">
        <f>'実質公債費比率（分子）の構造'!N$45</f>
        <v>529</v>
      </c>
      <c r="L49" s="176"/>
      <c r="M49" s="176"/>
      <c r="N49" s="176">
        <f>'実質公債費比率（分子）の構造'!O$45</f>
        <v>520</v>
      </c>
      <c r="O49" s="176"/>
      <c r="P49" s="176"/>
    </row>
    <row r="50" spans="1:16">
      <c r="A50" s="176" t="s">
        <v>67</v>
      </c>
      <c r="B50" s="176" t="e">
        <f>NA()</f>
        <v>#N/A</v>
      </c>
      <c r="C50" s="176">
        <f>IF(ISNUMBER('実質公債費比率（分子）の構造'!K$53),'実質公債費比率（分子）の構造'!K$53,NA())</f>
        <v>80</v>
      </c>
      <c r="D50" s="176" t="e">
        <f>NA()</f>
        <v>#N/A</v>
      </c>
      <c r="E50" s="176" t="e">
        <f>NA()</f>
        <v>#N/A</v>
      </c>
      <c r="F50" s="176">
        <f>IF(ISNUMBER('実質公債費比率（分子）の構造'!L$53),'実質公債費比率（分子）の構造'!L$53,NA())</f>
        <v>102</v>
      </c>
      <c r="G50" s="176" t="e">
        <f>NA()</f>
        <v>#N/A</v>
      </c>
      <c r="H50" s="176" t="e">
        <f>NA()</f>
        <v>#N/A</v>
      </c>
      <c r="I50" s="176">
        <f>IF(ISNUMBER('実質公債費比率（分子）の構造'!M$53),'実質公債費比率（分子）の構造'!M$53,NA())</f>
        <v>134</v>
      </c>
      <c r="J50" s="176" t="e">
        <f>NA()</f>
        <v>#N/A</v>
      </c>
      <c r="K50" s="176" t="e">
        <f>NA()</f>
        <v>#N/A</v>
      </c>
      <c r="L50" s="176">
        <f>IF(ISNUMBER('実質公債費比率（分子）の構造'!N$53),'実質公債費比率（分子）の構造'!N$53,NA())</f>
        <v>163</v>
      </c>
      <c r="M50" s="176" t="e">
        <f>NA()</f>
        <v>#N/A</v>
      </c>
      <c r="N50" s="176" t="e">
        <f>NA()</f>
        <v>#N/A</v>
      </c>
      <c r="O50" s="176">
        <f>IF(ISNUMBER('実質公債費比率（分子）の構造'!O$53),'実質公債費比率（分子）の構造'!O$53,NA())</f>
        <v>161</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3778</v>
      </c>
      <c r="E56" s="175"/>
      <c r="F56" s="175"/>
      <c r="G56" s="175">
        <f>'将来負担比率（分子）の構造'!J$52</f>
        <v>3569</v>
      </c>
      <c r="H56" s="175"/>
      <c r="I56" s="175"/>
      <c r="J56" s="175">
        <f>'将来負担比率（分子）の構造'!K$52</f>
        <v>3537</v>
      </c>
      <c r="K56" s="175"/>
      <c r="L56" s="175"/>
      <c r="M56" s="175">
        <f>'将来負担比率（分子）の構造'!L$52</f>
        <v>3284</v>
      </c>
      <c r="N56" s="175"/>
      <c r="O56" s="175"/>
      <c r="P56" s="175">
        <f>'将来負担比率（分子）の構造'!M$52</f>
        <v>3028</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3418</v>
      </c>
      <c r="E58" s="175"/>
      <c r="F58" s="175"/>
      <c r="G58" s="175">
        <f>'将来負担比率（分子）の構造'!J$50</f>
        <v>3432</v>
      </c>
      <c r="H58" s="175"/>
      <c r="I58" s="175"/>
      <c r="J58" s="175">
        <f>'将来負担比率（分子）の構造'!K$50</f>
        <v>3985</v>
      </c>
      <c r="K58" s="175"/>
      <c r="L58" s="175"/>
      <c r="M58" s="175">
        <f>'将来負担比率（分子）の構造'!L$50</f>
        <v>4042</v>
      </c>
      <c r="N58" s="175"/>
      <c r="O58" s="175"/>
      <c r="P58" s="175">
        <f>'将来負担比率（分子）の構造'!M$50</f>
        <v>3922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531</v>
      </c>
      <c r="C62" s="175"/>
      <c r="D62" s="175"/>
      <c r="E62" s="175">
        <f>'将来負担比率（分子）の構造'!J$45</f>
        <v>547</v>
      </c>
      <c r="F62" s="175"/>
      <c r="G62" s="175"/>
      <c r="H62" s="175">
        <f>'将来負担比率（分子）の構造'!K$45</f>
        <v>664</v>
      </c>
      <c r="I62" s="175"/>
      <c r="J62" s="175"/>
      <c r="K62" s="175">
        <f>'将来負担比率（分子）の構造'!L$45</f>
        <v>599</v>
      </c>
      <c r="L62" s="175"/>
      <c r="M62" s="175"/>
      <c r="N62" s="175">
        <f>'将来負担比率（分子）の構造'!M$45</f>
        <v>657</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890</v>
      </c>
      <c r="C64" s="175"/>
      <c r="D64" s="175"/>
      <c r="E64" s="175">
        <f>'将来負担比率（分子）の構造'!J$43</f>
        <v>878</v>
      </c>
      <c r="F64" s="175"/>
      <c r="G64" s="175"/>
      <c r="H64" s="175">
        <f>'将来負担比率（分子）の構造'!K$43</f>
        <v>961</v>
      </c>
      <c r="I64" s="175"/>
      <c r="J64" s="175"/>
      <c r="K64" s="175">
        <f>'将来負担比率（分子）の構造'!L$43</f>
        <v>913</v>
      </c>
      <c r="L64" s="175"/>
      <c r="M64" s="175"/>
      <c r="N64" s="175">
        <f>'将来負担比率（分子）の構造'!M$43</f>
        <v>855</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3737</v>
      </c>
      <c r="C66" s="175"/>
      <c r="D66" s="175"/>
      <c r="E66" s="175">
        <f>'将来負担比率（分子）の構造'!J$41</f>
        <v>3686</v>
      </c>
      <c r="F66" s="175"/>
      <c r="G66" s="175"/>
      <c r="H66" s="175">
        <f>'将来負担比率（分子）の構造'!K$41</f>
        <v>3616</v>
      </c>
      <c r="I66" s="175"/>
      <c r="J66" s="175"/>
      <c r="K66" s="175">
        <f>'将来負担比率（分子）の構造'!L$41</f>
        <v>3376</v>
      </c>
      <c r="L66" s="175"/>
      <c r="M66" s="175"/>
      <c r="N66" s="175">
        <f>'将来負担比率（分子）の構造'!M$41</f>
        <v>3092</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1033</v>
      </c>
      <c r="C72" s="179">
        <f>基金残高に係る経年分析!G55</f>
        <v>1074</v>
      </c>
      <c r="D72" s="179">
        <f>基金残高に係る経年分析!H55</f>
        <v>969</v>
      </c>
    </row>
    <row r="73" spans="1:16">
      <c r="A73" s="178" t="s">
        <v>74</v>
      </c>
      <c r="B73" s="179">
        <f>基金残高に係る経年分析!F56</f>
        <v>739</v>
      </c>
      <c r="C73" s="179">
        <f>基金残高に係る経年分析!G56</f>
        <v>689</v>
      </c>
      <c r="D73" s="179">
        <f>基金残高に係る経年分析!H56</f>
        <v>674</v>
      </c>
    </row>
    <row r="74" spans="1:16">
      <c r="A74" s="178" t="s">
        <v>75</v>
      </c>
      <c r="B74" s="179">
        <f>基金残高に係る経年分析!F57</f>
        <v>1856</v>
      </c>
      <c r="C74" s="179">
        <f>基金残高に係る経年分析!G57</f>
        <v>1860</v>
      </c>
      <c r="D74" s="179">
        <f>基金残高に係る経年分析!H57</f>
        <v>1870</v>
      </c>
    </row>
  </sheetData>
  <sheetProtection algorithmName="SHA-512" hashValue="fo1pf24XlBh2MPJd0SOBj21bG2F24G9KYtHbJXzFxqJ7DzKAMdEgwg0Yroc4YX6tpDts+xi+3xmN+PYvgQLbOw==" saltValue="PFD/zQkjZthwxtiYo04Zo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7pc1907</cp:lastModifiedBy>
  <cp:lastPrinted>2025-03-18T05:38:08Z</cp:lastPrinted>
  <dcterms:created xsi:type="dcterms:W3CDTF">2025-02-19T00:12:38Z</dcterms:created>
  <dcterms:modified xsi:type="dcterms:W3CDTF">2025-03-24T07:45:03Z</dcterms:modified>
  <cp:category/>
</cp:coreProperties>
</file>