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0.101.5\sou-zaisei\【フォルダ移行準備】財政係\●○●未報告調査・照会●○●\（3月10日、３月19日）R80303【照会：①310(火)正午〆切、②319(木)〆切】令和６年度財政状況資料集の作成及び公表について\提出\"/>
    </mc:Choice>
  </mc:AlternateContent>
  <xr:revisionPtr revIDLastSave="0" documentId="13_ncr:1_{CEAC687E-DD6A-4B78-9D6E-B3B8583706F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8" i="12" l="1"/>
  <c r="AA69" i="12" l="1"/>
  <c r="AA7" i="12"/>
  <c r="AA29" i="12" l="1"/>
  <c r="AA30" i="12"/>
  <c r="AA31" i="12"/>
  <c r="AA32" i="12"/>
  <c r="AA33" i="12"/>
  <c r="AA34" i="12"/>
  <c r="AA28" i="12"/>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E35" i="10"/>
  <c r="C35" i="10"/>
  <c r="CO34" i="10"/>
  <c r="BW34" i="10"/>
  <c r="BW35" i="10" s="1"/>
  <c r="BE34" i="10"/>
  <c r="C34" i="10"/>
  <c r="U34" i="10" s="1"/>
  <c r="U35" i="10" s="1"/>
  <c r="U36" i="10" s="1"/>
  <c r="U37" i="10" s="1"/>
  <c r="U38"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<sst xmlns="http://schemas.openxmlformats.org/spreadsheetml/2006/main" count="1127" uniqueCount="558">
  <si>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</si>
  <si>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</si>
  <si>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</si>
  <si>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</si>
  <si>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</si>
  <si>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</si>
  <si>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</si>
  <si>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</si>
  <si>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</si>
  <si>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</si>
  <si>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</si>
  <si>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</si>
  <si>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</si>
  <si>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</si>
  <si>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</si>
  <si>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</si>
  <si>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</si>
  <si>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</si>
  <si>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</si>
  <si>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</si>
  <si>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</si>
  <si>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</si>
  <si>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</si>
  <si>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</si>
  <si>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</si>
  <si>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</si>
  <si>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</si>
  <si>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</si>
  <si>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</si>
  <si>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</si>
  <si>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</si>
  <si>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</si>
  <si>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</si>
  <si>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</si>
  <si>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</si>
  <si>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</si>
  <si>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</si>
  <si>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</si>
  <si>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</si>
  <si>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</si>
  <si>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</si>
  <si>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</si>
  <si>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</si>
  <si>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</si>
  <si>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</si>
  <si>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</si>
  <si>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</si>
  <si>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</si>
  <si>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</si>
  <si>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</si>
  <si>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</si>
  <si>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</si>
  <si>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</si>
  <si>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</si>
  <si>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</si>
  <si>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</si>
  <si>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</si>
  <si>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</si>
  <si>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</si>
  <si>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</si>
  <si>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</si>
  <si>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</si>
  <si>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</si>
  <si>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</si>
  <si>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</si>
  <si>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</si>
  <si>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</si>
  <si>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</si>
  <si>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</si>
  <si>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</si>
  <si>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</si>
  <si>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</si>
  <si>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</si>
  <si>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</si>
  <si>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</si>
  <si>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</si>
  <si>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</si>
  <si>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</si>
  <si>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</si>
  <si>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</si>
  <si>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</si>
  <si>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</si>
  <si>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</si>
  <si>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</si>
  <si>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</si>
  <si>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</si>
  <si>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</si>
  <si>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</si>
  <si>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</si>
  <si>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</si>
  <si>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</si>
  <si>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</si>
  <si>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</si>
  <si>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</si>
  <si>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和寒町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</si>
  <si>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</si>
  <si>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</si>
  <si>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</si>
  <si>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</si>
  <si>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</si>
  <si>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</si>
  <si>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</si>
  <si>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</si>
  <si>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</si>
  <si>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</si>
  <si>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</si>
  <si>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</si>
  <si>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</si>
  <si>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</si>
  <si>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</si>
  <si>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</si>
  <si>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</si>
  <si>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</si>
  <si>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</si>
  <si>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</si>
  <si>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</si>
  <si>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</si>
  <si>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</si>
  <si>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</si>
  <si>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</si>
  <si>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</si>
  <si>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</si>
  <si>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</si>
  <si>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</si>
  <si>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</si>
  <si>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</si>
  <si>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</si>
  <si>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</si>
  <si>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</si>
  <si>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</si>
  <si>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</si>
  <si>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</si>
  <si>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</si>
  <si>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</si>
  <si>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</si>
  <si>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</si>
  <si>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</si>
  <si>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</si>
  <si>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</si>
  <si>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</si>
  <si>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</si>
  <si>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</si>
  <si>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</si>
  <si>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</si>
  <si>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</si>
  <si>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</si>
  <si>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</si>
  <si>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</si>
  <si>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</si>
  <si>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</si>
  <si>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</si>
  <si>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</si>
  <si>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</si>
  <si>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</si>
  <si>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</si>
  <si>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</si>
  <si>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</si>
  <si>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</si>
  <si>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</si>
  <si>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</si>
  <si>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</si>
  <si>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</si>
  <si>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</si>
  <si>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</si>
  <si>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</si>
  <si>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</si>
  <si>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</si>
  <si>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</si>
  <si>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</si>
  <si>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</si>
  <si>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</si>
  <si>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</si>
  <si>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</si>
  <si>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</si>
  <si>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</si>
  <si>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</si>
  <si>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</si>
  <si>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</si>
  <si>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</si>
  <si>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</si>
  <si>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</si>
  <si>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</si>
  <si>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</si>
  <si>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</si>
  <si>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</si>
  <si>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</si>
  <si>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</si>
  <si>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</si>
  <si>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</si>
  <si>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</si>
  <si>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</si>
  <si>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</si>
  <si>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</si>
  <si>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</si>
  <si>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</si>
  <si>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</si>
  <si>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</si>
  <si>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</si>
  <si>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</si>
  <si>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</si>
  <si>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</si>
  <si>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</si>
  <si>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</si>
  <si>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北海道和寒町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</si>
  <si>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</si>
  <si>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</si>
  <si>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</si>
  <si>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</si>
  <si>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</si>
  <si>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</si>
  <si>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</si>
  <si>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</si>
  <si>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</si>
  <si>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</si>
  <si>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</si>
  <si>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</si>
  <si>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</si>
  <si>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</si>
  <si>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</si>
  <si>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</si>
  <si>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</si>
  <si>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</si>
  <si>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</si>
  <si>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</si>
  <si>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</si>
  <si>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</si>
  <si>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</si>
  <si>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</si>
  <si>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</si>
  <si>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</si>
  <si>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</si>
  <si>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</si>
  <si>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</si>
  <si>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</si>
  <si>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</si>
  <si>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</si>
  <si>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</si>
  <si>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</si>
  <si>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</si>
  <si>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</si>
  <si>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</si>
  <si>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</si>
  <si>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</si>
  <si>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</si>
  <si>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</si>
  <si>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</si>
  <si>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</si>
  <si>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</si>
  <si>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</si>
  <si>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</si>
  <si>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</si>
  <si>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</si>
  <si>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</si>
  <si>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</si>
  <si>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</si>
  <si>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</si>
  <si>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</si>
  <si>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</si>
  <si>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</si>
  <si>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</si>
  <si>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</si>
  <si>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</si>
  <si>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</si>
  <si>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</si>
  <si>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</si>
  <si>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</si>
  <si>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</si>
  <si>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</si>
  <si>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</si>
  <si>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</si>
  <si>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</si>
  <si>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</si>
  <si>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</si>
  <si>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</si>
  <si>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</si>
  <si>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</si>
  <si>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</si>
  <si>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</si>
  <si>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</si>
  <si>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</si>
  <si>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</si>
  <si>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</si>
  <si>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</si>
  <si>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</si>
  <si>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</si>
  <si>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</si>
  <si>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</si>
  <si>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</si>
  <si>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</si>
  <si>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</si>
  <si>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</si>
  <si>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</si>
  <si>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</si>
  <si>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</si>
  <si>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</si>
  <si>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</si>
  <si>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</si>
  <si>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</si>
  <si>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</si>
  <si>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</si>
  <si>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</si>
  <si>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</si>
  <si>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</si>
  <si>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</si>
  <si>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</si>
  <si>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</si>
  <si>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</si>
  <si>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</si>
  <si>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</si>
  <si>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</si>
  <si>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</si>
  <si>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</si>
  <si>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</si>
  <si>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</si>
  <si>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</si>
  <si>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</si>
  <si>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</si>
  <si>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</si>
  <si>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</si>
  <si>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</si>
  <si>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</si>
  <si>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</si>
  <si>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</si>
  <si>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</si>
  <si>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</si>
  <si>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</si>
  <si>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</si>
  <si>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</si>
  <si>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</si>
  <si>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</si>
  <si>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</si>
  <si>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</si>
  <si>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</si>
  <si>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</si>
  <si>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</si>
  <si>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</si>
  <si>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</si>
  <si>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</si>
  <si>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</si>
  <si>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</si>
  <si>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</si>
  <si>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</si>
  <si>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</si>
  <si>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</si>
  <si>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</si>
  <si>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</si>
  <si>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</si>
  <si>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</si>
  <si>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</si>
  <si>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</si>
  <si>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</si>
  <si>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</si>
  <si>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</si>
  <si>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</si>
  <si>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北海道和寒町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</si>
  <si>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</si>
  <si>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</si>
  <si>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</si>
  <si>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</si>
  <si>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</si>
  <si>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</si>
  <si>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</si>
  <si>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</si>
  <si>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</si>
  <si>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</si>
  <si>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</si>
  <si>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</si>
  <si>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</si>
  <si>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</si>
  <si>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</si>
  <si>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</si>
  <si>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</si>
  <si>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</si>
  <si>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</si>
  <si>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</si>
  <si>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</si>
  <si>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</si>
  <si>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</si>
  <si>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</si>
  <si>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</si>
  <si>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</si>
  <si>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</si>
  <si>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</si>
  <si>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</si>
  <si>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</si>
  <si>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</si>
  <si>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</si>
  <si>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</si>
  <si>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国民健康保険特別会計（保険事業勘定）</t>
    <phoneticPr fontId="5"/>
  </si>
  <si>
    <t>国民健康保険特別会計（診療施設勘定）</t>
    <phoneticPr fontId="5"/>
  </si>
  <si>
    <t>介護保険特別会計（保険事業勘定）</t>
    <phoneticPr fontId="5"/>
  </si>
  <si>
    <t>後期高齢者医療特別会計</t>
    <phoneticPr fontId="5"/>
  </si>
  <si>
    <t>介護保険特別会計（介護サービス事業勘定）</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</si>
  <si>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</si>
  <si>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</si>
  <si>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</si>
  <si>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</si>
  <si>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</si>
  <si>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</si>
  <si>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</si>
  <si>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</si>
  <si>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</si>
  <si>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</si>
  <si>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</si>
  <si>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</si>
  <si>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</si>
  <si>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</si>
  <si>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</si>
  <si>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</si>
  <si>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</si>
  <si>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</si>
  <si>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</si>
  <si>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</si>
  <si>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</si>
  <si>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</si>
  <si>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</si>
  <si>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</si>
  <si>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</si>
  <si>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</si>
  <si>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</si>
  <si>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</si>
  <si>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</si>
  <si>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</si>
  <si>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</si>
  <si>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</si>
  <si>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</si>
  <si>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</si>
  <si>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</si>
  <si>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</si>
  <si>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</si>
  <si>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</si>
  <si>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</si>
  <si>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</si>
  <si>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</si>
  <si>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</si>
  <si>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</si>
  <si>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</si>
  <si>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</si>
  <si>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</si>
  <si>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</si>
  <si>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</si>
  <si>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</si>
  <si>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</si>
  <si>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</si>
  <si>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</si>
  <si>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</si>
  <si>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</si>
  <si>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</si>
  <si>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</si>
  <si>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</si>
  <si>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</si>
  <si>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</si>
  <si>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</si>
  <si>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</si>
  <si>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</si>
  <si>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</si>
  <si>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</si>
  <si>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</si>
  <si>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</si>
  <si>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</si>
  <si>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</si>
  <si>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</si>
  <si>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</si>
  <si>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</si>
  <si>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</si>
  <si>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</si>
  <si>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</si>
  <si>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</si>
  <si>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</si>
  <si>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</si>
  <si>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</si>
  <si>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</si>
  <si>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</si>
  <si>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</si>
  <si>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</si>
  <si>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</si>
  <si>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</si>
  <si>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</si>
  <si>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</si>
  <si>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</si>
  <si>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</si>
  <si>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</si>
  <si>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</si>
  <si>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</si>
  <si>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</si>
  <si>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</si>
  <si>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</si>
  <si>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</si>
  <si>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</si>
  <si>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</si>
  <si>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</si>
  <si>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</si>
  <si>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</si>
  <si>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</si>
  <si>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</si>
  <si>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</si>
  <si>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</si>
  <si>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</si>
  <si>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</si>
  <si>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</si>
  <si>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</si>
  <si>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</si>
  <si>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</si>
  <si>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</si>
  <si>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</si>
  <si>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</si>
  <si>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</si>
  <si>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</si>
  <si>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</si>
  <si>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</si>
  <si>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</si>
  <si>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</si>
  <si>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</si>
  <si>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</si>
  <si>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</si>
  <si>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</si>
  <si>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</si>
  <si>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</si>
  <si>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</si>
  <si>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</si>
  <si>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</si>
  <si>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</si>
  <si>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</si>
  <si>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</si>
  <si>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</si>
  <si>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</si>
  <si>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</si>
  <si>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</si>
  <si>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</si>
  <si>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</si>
  <si>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</si>
  <si>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1.43</t>
  </si>
  <si>
    <t>▲ 1.35</t>
  </si>
  <si>
    <t>▲ 7.03</t>
  </si>
  <si>
    <t>▲ 5.41</t>
  </si>
  <si>
    <t>一般会計</t>
  </si>
  <si>
    <t>介護保険特別会計（保険事業勘定）</t>
  </si>
  <si>
    <t>公共下水道事業会計</t>
  </si>
  <si>
    <t>国民健康保険特別会計（診療施設勘定）</t>
  </si>
  <si>
    <t>国民健康保険特別会計（保険事業勘定）</t>
  </si>
  <si>
    <t>簡易水道事業会計</t>
  </si>
  <si>
    <t>介護保険特別会計（介護サービス事業勘定）</t>
  </si>
  <si>
    <t>後期高齢者医療特別会計</t>
  </si>
  <si>
    <t>その他会計（赤字）</t>
  </si>
  <si>
    <t>その他会計（黒字）</t>
  </si>
  <si>
    <t>R02</t>
    <phoneticPr fontId="5"/>
  </si>
  <si>
    <t>R03</t>
    <phoneticPr fontId="5"/>
  </si>
  <si>
    <t>R04</t>
    <phoneticPr fontId="5"/>
  </si>
  <si>
    <t>R05</t>
    <phoneticPr fontId="5"/>
  </si>
  <si>
    <t>R06</t>
    <phoneticPr fontId="5"/>
  </si>
  <si>
    <t>公共施設建設基金</t>
    <rPh sb="0" eb="4">
      <t>コウキョウシセツ</t>
    </rPh>
    <rPh sb="4" eb="8">
      <t>ケンセツキキン</t>
    </rPh>
    <phoneticPr fontId="5"/>
  </si>
  <si>
    <t>総合体育施設建設基金</t>
    <rPh sb="0" eb="10">
      <t>ソウゴウタイイクシセツケンセツキキン</t>
    </rPh>
    <phoneticPr fontId="10"/>
  </si>
  <si>
    <t>米穀類乾燥調製貯蔵施設</t>
    <rPh sb="0" eb="11">
      <t>ベイコクルイカンソウチョウセイチョゾウシセツ</t>
    </rPh>
    <phoneticPr fontId="10"/>
  </si>
  <si>
    <t>地域福祉基金</t>
    <rPh sb="0" eb="6">
      <t>チイキフクシキキン</t>
    </rPh>
    <phoneticPr fontId="10"/>
  </si>
  <si>
    <t>ふるさとまちづくり応援基金</t>
    <rPh sb="9" eb="13">
      <t>オウエンキキン</t>
    </rPh>
    <phoneticPr fontId="10"/>
  </si>
  <si>
    <t>士別地方消防事務組合</t>
    <rPh sb="0" eb="4">
      <t>シベツチホウ</t>
    </rPh>
    <rPh sb="4" eb="6">
      <t>ショウボウ</t>
    </rPh>
    <rPh sb="6" eb="10">
      <t>ジムクミアイ</t>
    </rPh>
    <phoneticPr fontId="10"/>
  </si>
  <si>
    <t>上川教育研修センター組合</t>
    <rPh sb="0" eb="2">
      <t>カミカワ</t>
    </rPh>
    <rPh sb="2" eb="4">
      <t>キョウイク</t>
    </rPh>
    <rPh sb="4" eb="6">
      <t>ケンシュウ</t>
    </rPh>
    <rPh sb="10" eb="12">
      <t>クミアイ</t>
    </rPh>
    <phoneticPr fontId="10"/>
  </si>
  <si>
    <t>和寒町土地開発公社</t>
    <rPh sb="0" eb="3">
      <t>ワッサムチョウ</t>
    </rPh>
    <rPh sb="3" eb="5">
      <t>トチ</t>
    </rPh>
    <rPh sb="5" eb="7">
      <t>カイハツ</t>
    </rPh>
    <rPh sb="7" eb="9">
      <t>コウシャ</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</si>
</sst>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0FC-4643-AD63-F9C8783FC3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247652</c:v>
                </c:pt>
                <c:pt idx="1">
                  <c:v>210331</c:v>
                </c:pt>
                <c:pt idx="2">
                  <c:v>252989</c:v>
                </c:pt>
                <c:pt idx="3">
                  <c:v>145149</c:v>
                </c:pt>
                <c:pt idx="4">
                  <c:v>153057</c:v>
                </c:pt>
              </c:numCache>
            </c:numRef>
          </c:val>
          <c:smooth val="0"/>
          <c:extLst>
            <c:ext xmlns:c16="http://schemas.microsoft.com/office/drawing/2014/chart" uri="{C3380CC4-5D6E-409C-BE32-E72D297353CC}">
              <c16:uniqueId val="{00000001-20FC-4643-AD63-F9C8783FC3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3.33</c:v>
                </c:pt>
                <c:pt idx="1">
                  <c:v>3.75</c:v>
                </c:pt>
                <c:pt idx="2">
                  <c:v>4.1900000000000004</c:v>
                </c:pt>
                <c:pt idx="3">
                  <c:v>4.68</c:v>
                </c:pt>
                <c:pt idx="4">
                  <c:v>4.4400000000000004</c:v>
                </c:pt>
              </c:numCache>
            </c:numRef>
          </c:val>
          <c:extLst>
            <c:ext xmlns:c16="http://schemas.microsoft.com/office/drawing/2014/chart" uri="{C3380CC4-5D6E-409C-BE32-E72D297353CC}">
              <c16:uniqueId val="{00000000-EE8E-4159-BD7F-3391967CC4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28.47</c:v>
                </c:pt>
                <c:pt idx="1">
                  <c:v>35.049999999999997</c:v>
                </c:pt>
                <c:pt idx="2">
                  <c:v>38.15</c:v>
                </c:pt>
                <c:pt idx="3">
                  <c:v>34.29</c:v>
                </c:pt>
                <c:pt idx="4">
                  <c:v>33.01</c:v>
                </c:pt>
              </c:numCache>
            </c:numRef>
          </c:val>
          <c:extLst>
            <c:ext xmlns:c16="http://schemas.microsoft.com/office/drawing/2014/chart" uri="{C3380CC4-5D6E-409C-BE32-E72D297353CC}">
              <c16:uniqueId val="{00000001-EE8E-4159-BD7F-3391967CC4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-1.43</c:v>
                </c:pt>
                <c:pt idx="1">
                  <c:v>9.06</c:v>
                </c:pt>
                <c:pt idx="2">
                  <c:v>-1.35</c:v>
                </c:pt>
                <c:pt idx="3">
                  <c:v>-7.03</c:v>
                </c:pt>
                <c:pt idx="4">
                  <c:v>-5.41</c:v>
                </c:pt>
              </c:numCache>
            </c:numRef>
          </c:val>
          <c:smooth val="0"/>
          <c:extLst>
            <c:ext xmlns:c16="http://schemas.microsoft.com/office/drawing/2014/chart" uri="{C3380CC4-5D6E-409C-BE32-E72D297353CC}">
              <c16:uniqueId val="{00000002-EE8E-4159-BD7F-3391967CC4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11.21</c:v>
                </c:pt>
                <c:pt idx="2">
                  <c:v>#N/A</c:v>
                </c:pt>
                <c:pt idx="3">
                  <c:v>0.5</c:v>
                </c:pt>
                <c:pt idx="4">
                  <c:v>#N/A</c:v>
                </c:pt>
                <c:pt idx="5">
                  <c:v>0.25</c:v>
                </c:pt>
                <c:pt idx="6">
                  <c:v>#N/A</c:v>
                </c:pt>
                <c:pt idx="7">
                  <c:v>1.01</c:v>
                </c:pt>
                <c:pt idx="8">
                  <c:v>0</c:v>
                </c:pt>
                <c:pt idx="9">
                  <c:v>0</c:v>
                </c:pt>
              </c:numCache>
            </c:numRef>
          </c:val>
          <c:extLst>
            <c:ext xmlns:c16="http://schemas.microsoft.com/office/drawing/2014/chart" uri="{C3380CC4-5D6E-409C-BE32-E72D297353CC}">
              <c16:uniqueId val="{00000000-0B8F-4C56-80E4-08ECF44D01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8F-4C56-80E4-08ECF44D01F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1.62</c:v>
                </c:pt>
                <c:pt idx="6">
                  <c:v>#N/A</c:v>
                </c:pt>
                <c:pt idx="7">
                  <c:v>0.67</c:v>
                </c:pt>
                <c:pt idx="8">
                  <c:v>#N/A</c:v>
                </c:pt>
                <c:pt idx="9">
                  <c:v>0.01</c:v>
                </c:pt>
              </c:numCache>
            </c:numRef>
          </c:val>
          <c:extLst>
            <c:ext xmlns:c16="http://schemas.microsoft.com/office/drawing/2014/chart" uri="{C3380CC4-5D6E-409C-BE32-E72D297353CC}">
              <c16:uniqueId val="{00000002-0B8F-4C56-80E4-08ECF44D01F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3-0B8F-4C56-80E4-08ECF44D01F5}"/>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4-0B8F-4C56-80E4-08ECF44D01F5}"/>
            </c:ext>
          </c:extLst>
        </c:ser>
        <c:ser>
          <c:idx val="5"/>
          <c:order val="5"/>
          <c:tx>
            <c:strRef>
              <c:f>データシート!$A$32</c:f>
              <c:strCache>
                <c:ptCount val="1"/>
                <c:pt idx="0">
                  <c:v>国民健康保険特別会計（保険事業勘定）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0.28999999999999998</c:v>
                </c:pt>
                <c:pt idx="4">
                  <c:v>#N/A</c:v>
                </c:pt>
                <c:pt idx="5">
                  <c:v>0.05</c:v>
                </c:pt>
                <c:pt idx="6">
                  <c:v>#N/A</c:v>
                </c:pt>
                <c:pt idx="7">
                  <c:v>0.27</c:v>
                </c:pt>
                <c:pt idx="8">
                  <c:v>#N/A</c:v>
                </c:pt>
                <c:pt idx="9">
                  <c:v>0.28000000000000003</c:v>
                </c:pt>
              </c:numCache>
            </c:numRef>
          </c:val>
          <c:extLst>
            <c:ext xmlns:c16="http://schemas.microsoft.com/office/drawing/2014/chart" uri="{C3380CC4-5D6E-409C-BE32-E72D297353CC}">
              <c16:uniqueId val="{00000005-0B8F-4C56-80E4-08ECF44D01F5}"/>
            </c:ext>
          </c:extLst>
        </c:ser>
        <c:ser>
          <c:idx val="6"/>
          <c:order val="6"/>
          <c:tx>
            <c:strRef>
              <c:f>データシート!$A$33</c:f>
              <c:strCache>
                <c:ptCount val="1"/>
                <c:pt idx="0">
                  <c:v>国民健康保険特別会計（診療施設勘定）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0.4</c:v>
                </c:pt>
                <c:pt idx="4">
                  <c:v>#N/A</c:v>
                </c:pt>
                <c:pt idx="5">
                  <c:v>0.61</c:v>
                </c:pt>
                <c:pt idx="6">
                  <c:v>#N/A</c:v>
                </c:pt>
                <c:pt idx="7">
                  <c:v>0.47</c:v>
                </c:pt>
                <c:pt idx="8">
                  <c:v>#N/A</c:v>
                </c:pt>
                <c:pt idx="9">
                  <c:v>0.36</c:v>
                </c:pt>
              </c:numCache>
            </c:numRef>
          </c:val>
          <c:extLst>
            <c:ext xmlns:c16="http://schemas.microsoft.com/office/drawing/2014/chart" uri="{C3380CC4-5D6E-409C-BE32-E72D297353CC}">
              <c16:uniqueId val="{00000006-0B8F-4C56-80E4-08ECF44D01F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7-0B8F-4C56-80E4-08ECF44D01F5}"/>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c:v>
                </c:pt>
                <c:pt idx="2">
                  <c:v>#N/A</c:v>
                </c:pt>
                <c:pt idx="3">
                  <c:v>1.75</c:v>
                </c:pt>
                <c:pt idx="4">
                  <c:v>#N/A</c:v>
                </c:pt>
                <c:pt idx="5">
                  <c:v>0</c:v>
                </c:pt>
                <c:pt idx="6">
                  <c:v>#N/A</c:v>
                </c:pt>
                <c:pt idx="7">
                  <c:v>0.01</c:v>
                </c:pt>
                <c:pt idx="8">
                  <c:v>#N/A</c:v>
                </c:pt>
                <c:pt idx="9">
                  <c:v>0.78</c:v>
                </c:pt>
              </c:numCache>
            </c:numRef>
          </c:val>
          <c:extLst>
            <c:ext xmlns:c16="http://schemas.microsoft.com/office/drawing/2014/chart" uri="{C3380CC4-5D6E-409C-BE32-E72D297353CC}">
              <c16:uniqueId val="{00000008-0B8F-4C56-80E4-08ECF44D01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3.32</c:v>
                </c:pt>
                <c:pt idx="2">
                  <c:v>#N/A</c:v>
                </c:pt>
                <c:pt idx="3">
                  <c:v>3.75</c:v>
                </c:pt>
                <c:pt idx="4">
                  <c:v>#N/A</c:v>
                </c:pt>
                <c:pt idx="5">
                  <c:v>4.1900000000000004</c:v>
                </c:pt>
                <c:pt idx="6">
                  <c:v>#N/A</c:v>
                </c:pt>
                <c:pt idx="7">
                  <c:v>4.68</c:v>
                </c:pt>
                <c:pt idx="8">
                  <c:v>#N/A</c:v>
                </c:pt>
                <c:pt idx="9">
                  <c:v>4.43</c:v>
                </c:pt>
              </c:numCache>
            </c:numRef>
          </c:val>
          <c:extLst>
            <c:ext xmlns:c16="http://schemas.microsoft.com/office/drawing/2014/chart" uri="{C3380CC4-5D6E-409C-BE32-E72D297353CC}">
              <c16:uniqueId val="{00000009-0B8F-4C56-80E4-08ECF44D01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500</c:v>
                </c:pt>
                <c:pt idx="5">
                  <c:v>457</c:v>
                </c:pt>
                <c:pt idx="8">
                  <c:v>475</c:v>
                </c:pt>
                <c:pt idx="11">
                  <c:v>465</c:v>
                </c:pt>
                <c:pt idx="14">
                  <c:v>446</c:v>
                </c:pt>
              </c:numCache>
            </c:numRef>
          </c:val>
          <c:extLst>
            <c:ext xmlns:c16="http://schemas.microsoft.com/office/drawing/2014/chart" uri="{C3380CC4-5D6E-409C-BE32-E72D297353CC}">
              <c16:uniqueId val="{00000000-04C8-4D55-9A75-DC101378AE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C8-4D55-9A75-DC101378AE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0</c:v>
                </c:pt>
                <c:pt idx="6">
                  <c:v>0</c:v>
                </c:pt>
                <c:pt idx="9">
                  <c:v>0</c:v>
                </c:pt>
                <c:pt idx="12">
                  <c:v>0</c:v>
                </c:pt>
              </c:numCache>
            </c:numRef>
          </c:val>
          <c:extLst>
            <c:ext xmlns:c16="http://schemas.microsoft.com/office/drawing/2014/chart" uri="{C3380CC4-5D6E-409C-BE32-E72D297353CC}">
              <c16:uniqueId val="{00000002-04C8-4D55-9A75-DC101378AE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C8-4D55-9A75-DC101378AE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c:v>
                </c:pt>
                <c:pt idx="3">
                  <c:v>106</c:v>
                </c:pt>
                <c:pt idx="6">
                  <c:v>109</c:v>
                </c:pt>
                <c:pt idx="9">
                  <c:v>106</c:v>
                </c:pt>
                <c:pt idx="12">
                  <c:v>105</c:v>
                </c:pt>
              </c:numCache>
            </c:numRef>
          </c:val>
          <c:extLst>
            <c:ext xmlns:c16="http://schemas.microsoft.com/office/drawing/2014/chart" uri="{C3380CC4-5D6E-409C-BE32-E72D297353CC}">
              <c16:uniqueId val="{00000004-04C8-4D55-9A75-DC101378AE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C8-4D55-9A75-DC101378AE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C8-4D55-9A75-DC101378AE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478</c:v>
                </c:pt>
                <c:pt idx="3">
                  <c:v>485</c:v>
                </c:pt>
                <c:pt idx="6">
                  <c:v>529</c:v>
                </c:pt>
                <c:pt idx="9">
                  <c:v>520</c:v>
                </c:pt>
                <c:pt idx="12">
                  <c:v>488</c:v>
                </c:pt>
              </c:numCache>
            </c:numRef>
          </c:val>
          <c:extLst>
            <c:ext xmlns:c16="http://schemas.microsoft.com/office/drawing/2014/chart" uri="{C3380CC4-5D6E-409C-BE32-E72D297353CC}">
              <c16:uniqueId val="{00000007-04C8-4D55-9A75-DC101378AE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c:v>
                </c:pt>
                <c:pt idx="2">
                  <c:v>#N/A</c:v>
                </c:pt>
                <c:pt idx="3">
                  <c:v>#N/A</c:v>
                </c:pt>
                <c:pt idx="4">
                  <c:v>134</c:v>
                </c:pt>
                <c:pt idx="5">
                  <c:v>#N/A</c:v>
                </c:pt>
                <c:pt idx="6">
                  <c:v>#N/A</c:v>
                </c:pt>
                <c:pt idx="7">
                  <c:v>163</c:v>
                </c:pt>
                <c:pt idx="8">
                  <c:v>#N/A</c:v>
                </c:pt>
                <c:pt idx="9">
                  <c:v>#N/A</c:v>
                </c:pt>
                <c:pt idx="10">
                  <c:v>161</c:v>
                </c:pt>
                <c:pt idx="11">
                  <c:v>#N/A</c:v>
                </c:pt>
                <c:pt idx="12">
                  <c:v>#N/A</c:v>
                </c:pt>
                <c:pt idx="13">
                  <c:v>147</c:v>
                </c:pt>
                <c:pt idx="14">
                  <c:v>#N/A</c:v>
                </c:pt>
              </c:numCache>
            </c:numRef>
          </c:val>
          <c:smooth val="0"/>
          <c:extLst>
            <c:ext xmlns:c16="http://schemas.microsoft.com/office/drawing/2014/chart" uri="{C3380CC4-5D6E-409C-BE32-E72D297353CC}">
              <c16:uniqueId val="{00000008-04C8-4D55-9A75-DC101378AE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3569</c:v>
                </c:pt>
                <c:pt idx="5">
                  <c:v>3537</c:v>
                </c:pt>
                <c:pt idx="8">
                  <c:v>3284</c:v>
                </c:pt>
                <c:pt idx="11">
                  <c:v>3028</c:v>
                </c:pt>
                <c:pt idx="14">
                  <c:v>2830</c:v>
                </c:pt>
              </c:numCache>
            </c:numRef>
          </c:val>
          <c:extLst>
            <c:ext xmlns:c16="http://schemas.microsoft.com/office/drawing/2014/chart" uri="{C3380CC4-5D6E-409C-BE32-E72D297353CC}">
              <c16:uniqueId val="{00000000-021C-424D-A036-5E5B83B8A3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21C-424D-A036-5E5B83B8A3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3432</c:v>
                </c:pt>
                <c:pt idx="5">
                  <c:v>3985</c:v>
                </c:pt>
                <c:pt idx="8">
                  <c:v>4042</c:v>
                </c:pt>
                <c:pt idx="11">
                  <c:v>3922</c:v>
                </c:pt>
                <c:pt idx="14">
                  <c:v>3916</c:v>
                </c:pt>
              </c:numCache>
            </c:numRef>
          </c:val>
          <c:extLst>
            <c:ext xmlns:c16="http://schemas.microsoft.com/office/drawing/2014/chart" uri="{C3380CC4-5D6E-409C-BE32-E72D297353CC}">
              <c16:uniqueId val="{00000002-021C-424D-A036-5E5B83B8A3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1C-424D-A036-5E5B83B8A3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1C-424D-A036-5E5B83B8A3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1C-424D-A036-5E5B83B8A3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547</c:v>
                </c:pt>
                <c:pt idx="3">
                  <c:v>664</c:v>
                </c:pt>
                <c:pt idx="6">
                  <c:v>599</c:v>
                </c:pt>
                <c:pt idx="9">
                  <c:v>657</c:v>
                </c:pt>
                <c:pt idx="12">
                  <c:v>683</c:v>
                </c:pt>
              </c:numCache>
            </c:numRef>
          </c:val>
          <c:extLst>
            <c:ext xmlns:c16="http://schemas.microsoft.com/office/drawing/2014/chart" uri="{C3380CC4-5D6E-409C-BE32-E72D297353CC}">
              <c16:uniqueId val="{00000006-021C-424D-A036-5E5B83B8A3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1C-424D-A036-5E5B83B8A3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878</c:v>
                </c:pt>
                <c:pt idx="3">
                  <c:v>961</c:v>
                </c:pt>
                <c:pt idx="6">
                  <c:v>913</c:v>
                </c:pt>
                <c:pt idx="9">
                  <c:v>855</c:v>
                </c:pt>
                <c:pt idx="12">
                  <c:v>855</c:v>
                </c:pt>
              </c:numCache>
            </c:numRef>
          </c:val>
          <c:extLst>
            <c:ext xmlns:c16="http://schemas.microsoft.com/office/drawing/2014/chart" uri="{C3380CC4-5D6E-409C-BE32-E72D297353CC}">
              <c16:uniqueId val="{00000008-021C-424D-A036-5E5B83B8A3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1C-424D-A036-5E5B83B8A3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3686</c:v>
                </c:pt>
                <c:pt idx="3">
                  <c:v>3616</c:v>
                </c:pt>
                <c:pt idx="6">
                  <c:v>3376</c:v>
                </c:pt>
                <c:pt idx="9">
                  <c:v>3092</c:v>
                </c:pt>
                <c:pt idx="12">
                  <c:v>2974</c:v>
                </c:pt>
              </c:numCache>
            </c:numRef>
          </c:val>
          <c:extLst>
            <c:ext xmlns:c16="http://schemas.microsoft.com/office/drawing/2014/chart" uri="{C3380CC4-5D6E-409C-BE32-E72D297353CC}">
              <c16:uniqueId val="{0000000A-021C-424D-A036-5E5B83B8A3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1C-424D-A036-5E5B83B8A3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1074</c:v>
                </c:pt>
                <c:pt idx="1">
                  <c:v>969</c:v>
                </c:pt>
                <c:pt idx="2">
                  <c:v>942</c:v>
                </c:pt>
              </c:numCache>
            </c:numRef>
          </c:val>
          <c:extLst>
            <c:ext xmlns:c16="http://schemas.microsoft.com/office/drawing/2014/chart" uri="{C3380CC4-5D6E-409C-BE32-E72D297353CC}">
              <c16:uniqueId val="{00000000-BAEC-4647-8D45-71AA37C375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689</c:v>
                </c:pt>
                <c:pt idx="1">
                  <c:v>674</c:v>
                </c:pt>
                <c:pt idx="2">
                  <c:v>674</c:v>
                </c:pt>
              </c:numCache>
            </c:numRef>
          </c:val>
          <c:extLst>
            <c:ext xmlns:c16="http://schemas.microsoft.com/office/drawing/2014/chart" uri="{C3380CC4-5D6E-409C-BE32-E72D297353CC}">
              <c16:uniqueId val="{00000001-BAEC-4647-8D45-71AA37C375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1860</c:v>
                </c:pt>
                <c:pt idx="1">
                  <c:v>1870</c:v>
                </c:pt>
                <c:pt idx="2">
                  <c:v>1887</c:v>
                </c:pt>
              </c:numCache>
            </c:numRef>
          </c:val>
          <c:extLst>
            <c:ext xmlns:c16="http://schemas.microsoft.com/office/drawing/2014/chart" uri="{C3380CC4-5D6E-409C-BE32-E72D297353CC}">
              <c16:uniqueId val="{00000002-BAEC-4647-8D45-71AA37C375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起債の借入を行いつつ償還を進めている。</a:t>
          </a:r>
          <a:endParaRPr lang="ja-JP" altLang="ja-JP" sz="1400">
            <a:effectLst/>
          </a:endParaRPr>
        </a:p>
        <a:p>
          <a:r>
            <a:rPr kumimoji="1" lang="ja-JP" altLang="en-US" sz="1100">
              <a:solidFill>
                <a:schemeClr val="dk1"/>
              </a:solidFill>
              <a:effectLst/>
              <a:latin typeface="+mn-lt"/>
              <a:ea typeface="+mn-ea"/>
              <a:cs typeface="+mn-cs"/>
            </a:rPr>
            <a:t>新たな福祉施設の建設を控えており、今後も</a:t>
          </a:r>
          <a:r>
            <a:rPr kumimoji="1" lang="ja-JP" altLang="ja-JP" sz="1100">
              <a:solidFill>
                <a:schemeClr val="dk1"/>
              </a:solidFill>
              <a:effectLst/>
              <a:latin typeface="+mn-lt"/>
              <a:ea typeface="+mn-ea"/>
              <a:cs typeface="+mn-cs"/>
            </a:rPr>
            <a:t>交付税補てん率の高い地方債を積極的に活用し、現在の水準の維持を図る。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当町では満期一括償還地方債を活用していない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交付税補てん率の高い地方債を活用しているため、将来負担比率の分子がマイナスとなっている。</a:t>
          </a:r>
          <a:endParaRPr lang="ja-JP" altLang="ja-JP" sz="1400">
            <a:effectLst/>
          </a:endParaRPr>
        </a:p>
        <a:p>
          <a:r>
            <a:rPr kumimoji="1" lang="ja-JP" altLang="ja-JP" sz="1100">
              <a:solidFill>
                <a:schemeClr val="dk1"/>
              </a:solidFill>
              <a:effectLst/>
              <a:latin typeface="+mn-lt"/>
              <a:ea typeface="+mn-ea"/>
              <a:cs typeface="+mn-cs"/>
            </a:rPr>
            <a:t>将来においても住みやすい町となるよう、この水準を維持し健全な財政運営に努める。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北海道和寒町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新規事業である福祉施設整備補助事業による支出増加に伴い、基金の取り崩しを行ったため。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事務事業の見直しを実施し、経費削減を図る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総合体育施設建設基金～総合的な体育施設の建設に充てる基金。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米穀類乾燥調製貯蔵施設基金～米穀類乾燥調製貯蔵施設の適切な維持管理に充てる基金。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地域福祉基金～在宅福祉の設置及び向上、健康及び生きがいづくりの推進その他地域福祉の推進を図るために、民間が行う事業の支援に要する経費に充てる基金。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ふるさとまちづくり応援基金～高齢者福祉に関する事業、教育・少子化対策等に関する事業、自然環境保全に関する事業、産業振興に関する事業、その他町長が必要と認める事業に充てる基金。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総合体育施設建設基金～スキー場設備整備に充当したことによる減。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米穀類乾燥調製貯蔵施設基金～大規模改修に備えた積立の実施による増。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ふるさとまちづくり応援基金～ふるさと納税による収入額が活用事業の充当額を上回ったことによる増。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大規模事業として特別養護老人ホームの更新を想定しており、その際に活用する。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新規事業である福祉施設整備補助事業による支出増加に伴い、基金の取り崩しを行ったため。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事務事業の見直しを実施し、経費削減を図る。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据え置きの活用などを検討する。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
2,792
225.11
4,830,138
4,698,238
126,694
2,853,894
2,974,295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人口減少、高齢化比率の上昇により就業者が減少していることや、基幹産業が農業以外にないこと等から類似団体平均を下回っている。今後も行政の効率化に努め、財政の健全化を図る。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費の削減等に取り組んでいることから類似団体平均を下回っているが、類似団体平均に近づいてきているため、新たな事務事業見直しや効果的な予算執行を進めながら、この水準を維持し、財政の健全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94192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739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96731</xdr:rowOff>
    </xdr:from>
    <xdr:to>
      <xdr:col>19</xdr:col>
      <xdr:colOff>133350</xdr:colOff>
      <xdr:row>63</xdr:row>
      <xdr:rowOff>94192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26631"/>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96731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7783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16298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7783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155169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1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45931</xdr:rowOff>
    </xdr:from>
    <xdr:to>
      <xdr:col>15</xdr:col>
      <xdr:colOff>133350</xdr:colOff>
      <xdr:row>62</xdr:row>
      <xdr:rowOff>147531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136948</xdr:rowOff>
    </xdr:from>
    <xdr:to>
      <xdr:col>7</xdr:col>
      <xdr:colOff>31750</xdr:colOff>
      <xdr:row>62</xdr:row>
      <xdr:rowOff>67098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職員の新陳代謝及び平成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年から令和元年にかけて行った事務事業の見直しにより平均値を下回っている。</a:t>
          </a:r>
          <a:endParaRPr lang="ja-JP" altLang="ja-JP" sz="1400">
            <a:effectLst/>
          </a:endParaRPr>
        </a:p>
        <a:p>
          <a:r>
            <a:rPr kumimoji="1" lang="ja-JP" altLang="ja-JP" sz="1100">
              <a:solidFill>
                <a:schemeClr val="dk1"/>
              </a:solidFill>
              <a:effectLst/>
              <a:latin typeface="+mn-lt"/>
              <a:ea typeface="+mn-ea"/>
              <a:cs typeface="+mn-cs"/>
            </a:rPr>
            <a:t>行政サービスとのバランスを考慮しながら財政運営に努める。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33686</xdr:rowOff>
    </xdr:from>
    <xdr:to>
      <xdr:col>23</xdr:col>
      <xdr:colOff>133350</xdr:colOff>
      <xdr:row>82</xdr:row>
      <xdr:rowOff>47969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2586"/>
          <a:ext cx="8382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15484</xdr:rowOff>
    </xdr:from>
    <xdr:to>
      <xdr:col>19</xdr:col>
      <xdr:colOff>133350</xdr:colOff>
      <xdr:row>82</xdr:row>
      <xdr:rowOff>33686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4384"/>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3821</xdr:rowOff>
    </xdr:from>
    <xdr:to>
      <xdr:col>15</xdr:col>
      <xdr:colOff>82550</xdr:colOff>
      <xdr:row>82</xdr:row>
      <xdr:rowOff>15484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2721"/>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162948</xdr:rowOff>
    </xdr:from>
    <xdr:to>
      <xdr:col>11</xdr:col>
      <xdr:colOff>31750</xdr:colOff>
      <xdr:row>82</xdr:row>
      <xdr:rowOff>3821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0398"/>
          <a:ext cx="8890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168619</xdr:rowOff>
    </xdr:from>
    <xdr:to>
      <xdr:col>23</xdr:col>
      <xdr:colOff>184150</xdr:colOff>
      <xdr:row>82</xdr:row>
      <xdr:rowOff>98769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154336</xdr:rowOff>
    </xdr:from>
    <xdr:to>
      <xdr:col>19</xdr:col>
      <xdr:colOff>184150</xdr:colOff>
      <xdr:row>82</xdr:row>
      <xdr:rowOff>84486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94663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10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136134</xdr:rowOff>
    </xdr:from>
    <xdr:to>
      <xdr:col>15</xdr:col>
      <xdr:colOff>133350</xdr:colOff>
      <xdr:row>82</xdr:row>
      <xdr:rowOff>66284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76461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124471</xdr:rowOff>
    </xdr:from>
    <xdr:to>
      <xdr:col>11</xdr:col>
      <xdr:colOff>82550</xdr:colOff>
      <xdr:row>82</xdr:row>
      <xdr:rowOff>54621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64798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112148</xdr:rowOff>
    </xdr:from>
    <xdr:to>
      <xdr:col>7</xdr:col>
      <xdr:colOff>31750</xdr:colOff>
      <xdr:row>82</xdr:row>
      <xdr:rowOff>42298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52475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類似団体平均、全国市町村平均をともに上回っている。</a:t>
          </a:r>
          <a:endParaRPr lang="ja-JP" altLang="ja-JP" sz="1400">
            <a:effectLst/>
          </a:endParaRPr>
        </a:p>
        <a:p>
          <a:r>
            <a:rPr kumimoji="1" lang="ja-JP" altLang="ja-JP" sz="1100">
              <a:solidFill>
                <a:schemeClr val="dk1"/>
              </a:solidFill>
              <a:effectLst/>
              <a:latin typeface="+mn-lt"/>
              <a:ea typeface="+mn-ea"/>
              <a:cs typeface="+mn-cs"/>
            </a:rPr>
            <a:t>今後においても</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を超えないよう毎年見直しを行い、適正な財政運営を図っていく。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91694</xdr:rowOff>
    </xdr:from>
    <xdr:to>
      <xdr:col>81</xdr:col>
      <xdr:colOff>44450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7929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91694</xdr:rowOff>
    </xdr:from>
    <xdr:to>
      <xdr:col>77</xdr:col>
      <xdr:colOff>44450</xdr:colOff>
      <xdr:row>88</xdr:row>
      <xdr:rowOff>96520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792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130302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841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130302</xdr:rowOff>
    </xdr:from>
    <xdr:to>
      <xdr:col>68</xdr:col>
      <xdr:colOff>152400</xdr:colOff>
      <xdr:row>88</xdr:row>
      <xdr:rowOff>154432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179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40894</xdr:rowOff>
    </xdr:from>
    <xdr:to>
      <xdr:col>77</xdr:col>
      <xdr:colOff>95250</xdr:colOff>
      <xdr:row>88</xdr:row>
      <xdr:rowOff>142494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127271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79502</xdr:rowOff>
    </xdr:from>
    <xdr:to>
      <xdr:col>68</xdr:col>
      <xdr:colOff>203200</xdr:colOff>
      <xdr:row>89</xdr:row>
      <xdr:rowOff>9652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165879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103632</xdr:rowOff>
    </xdr:from>
    <xdr:to>
      <xdr:col>64</xdr:col>
      <xdr:colOff>152400</xdr:colOff>
      <xdr:row>89</xdr:row>
      <xdr:rowOff>33782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18559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住民サービスを低下させることなく、バランスを考慮した適正な定員の管理を進める。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79364</xdr:rowOff>
    </xdr:from>
    <xdr:to>
      <xdr:col>81</xdr:col>
      <xdr:colOff>44450</xdr:colOff>
      <xdr:row>61</xdr:row>
      <xdr:rowOff>83788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37814"/>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54028</xdr:rowOff>
    </xdr:from>
    <xdr:to>
      <xdr:col>77</xdr:col>
      <xdr:colOff>44450</xdr:colOff>
      <xdr:row>61</xdr:row>
      <xdr:rowOff>79364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12478"/>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45180</xdr:rowOff>
    </xdr:from>
    <xdr:to>
      <xdr:col>72</xdr:col>
      <xdr:colOff>203200</xdr:colOff>
      <xdr:row>61</xdr:row>
      <xdr:rowOff>54028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0363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25273</xdr:rowOff>
    </xdr:from>
    <xdr:to>
      <xdr:col>68</xdr:col>
      <xdr:colOff>152400</xdr:colOff>
      <xdr:row>61</xdr:row>
      <xdr:rowOff>45180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3723"/>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32988</xdr:rowOff>
    </xdr:from>
    <xdr:to>
      <xdr:col>81</xdr:col>
      <xdr:colOff>95250</xdr:colOff>
      <xdr:row>61</xdr:row>
      <xdr:rowOff>134588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5065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6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28564</xdr:rowOff>
    </xdr:from>
    <xdr:to>
      <xdr:col>77</xdr:col>
      <xdr:colOff>95250</xdr:colOff>
      <xdr:row>61</xdr:row>
      <xdr:rowOff>130164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114941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7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3228</xdr:rowOff>
    </xdr:from>
    <xdr:to>
      <xdr:col>73</xdr:col>
      <xdr:colOff>44450</xdr:colOff>
      <xdr:row>61</xdr:row>
      <xdr:rowOff>104828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89605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165830</xdr:rowOff>
    </xdr:from>
    <xdr:to>
      <xdr:col>68</xdr:col>
      <xdr:colOff>203200</xdr:colOff>
      <xdr:row>61</xdr:row>
      <xdr:rowOff>95980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80757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3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145923</xdr:rowOff>
    </xdr:from>
    <xdr:to>
      <xdr:col>64</xdr:col>
      <xdr:colOff>152400</xdr:colOff>
      <xdr:row>61</xdr:row>
      <xdr:rowOff>76073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60850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1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辺地対策事業債、過疎対策事業債、緊急自然災害防止対策事業債等の交付税補てん率が高い地方債を活用しているため、類似団体平均を下回っている。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今後も借入と償還のバランスを取りながら、この水準を維持できるよう健全な財政運営に努める。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32766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4773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18288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139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608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25654</xdr:rowOff>
    </xdr:from>
    <xdr:to>
      <xdr:col>68</xdr:col>
      <xdr:colOff>152400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8365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169943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146304</xdr:rowOff>
    </xdr:from>
    <xdr:to>
      <xdr:col>64</xdr:col>
      <xdr:colOff>152400</xdr:colOff>
      <xdr:row>40</xdr:row>
      <xdr:rowOff>76454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86631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0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将来負担額より充当可能財源が多いため比率が算定されない。</a:t>
          </a:r>
          <a:endParaRPr lang="ja-JP" altLang="ja-JP" sz="1400">
            <a:effectLst/>
          </a:endParaRPr>
        </a:p>
        <a:p>
          <a:r>
            <a:rPr kumimoji="1" lang="ja-JP" altLang="ja-JP" sz="1100">
              <a:solidFill>
                <a:schemeClr val="dk1"/>
              </a:solidFill>
              <a:effectLst/>
              <a:latin typeface="+mn-lt"/>
              <a:ea typeface="+mn-ea"/>
              <a:cs typeface="+mn-cs"/>
            </a:rPr>
            <a:t>今後もこの水準を維持し、健全な財政運営に努める。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
2,792
225.11
4,830,138
4,698,238
126,694
2,853,894
2,974,295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職員の新陳代謝により平均値を下回っている。</a:t>
          </a:r>
          <a:endParaRPr lang="ja-JP" altLang="ja-JP" sz="1400">
            <a:effectLst/>
          </a:endParaRPr>
        </a:p>
        <a:p>
          <a:r>
            <a:rPr kumimoji="1" lang="ja-JP" altLang="ja-JP" sz="1100">
              <a:solidFill>
                <a:schemeClr val="dk1"/>
              </a:solidFill>
              <a:effectLst/>
              <a:latin typeface="+mn-lt"/>
              <a:ea typeface="+mn-ea"/>
              <a:cs typeface="+mn-cs"/>
            </a:rPr>
            <a:t>行政サービスの低下を招かないようバランスを考慮しながら適正な定員管理を行っていく。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1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xdr:rowOff>
    </xdr:from>
    <xdr:to>
      <xdr:col>11</xdr:col>
      <xdr:colOff>9525</xdr:colOff>
      <xdr:row>35</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1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133350</xdr:rowOff>
    </xdr:from>
    <xdr:to>
      <xdr:col>11</xdr:col>
      <xdr:colOff>60325</xdr:colOff>
      <xdr:row>35</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0</xdr:rowOff>
    </xdr:from>
    <xdr:to>
      <xdr:col>6</xdr:col>
      <xdr:colOff>171450</xdr:colOff>
      <xdr:row>35</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施設の維持管理費用の増加により類似団体平均を上回っている。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維持に係る経費の平準化や施設の統合、解体等による削減に努める。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85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530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61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61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124206</xdr:rowOff>
    </xdr:from>
    <xdr:to>
      <xdr:col>78</xdr:col>
      <xdr:colOff>120650</xdr:colOff>
      <xdr:row>18</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39133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少子高齢化により育児や教育への支出が減少し、高齢化に対しては委託事業（物件費）で給付しているため扶助費が低い傾向にある。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52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施設の老朽化が進み維持補修費が増加しており、今後さらに増加していくことが見込まれる。</a:t>
          </a:r>
          <a:endParaRPr lang="ja-JP" altLang="ja-JP" sz="1400">
            <a:effectLst/>
          </a:endParaRPr>
        </a:p>
        <a:p>
          <a:r>
            <a:rPr kumimoji="1" lang="ja-JP" altLang="ja-JP" sz="1100">
              <a:solidFill>
                <a:schemeClr val="dk1"/>
              </a:solidFill>
              <a:effectLst/>
              <a:latin typeface="+mn-lt"/>
              <a:ea typeface="+mn-ea"/>
              <a:cs typeface="+mn-cs"/>
            </a:rPr>
            <a:t>公共施設総合管理計画や個別施設計画に基づき、施設の統合、解体等を検討し、削減に努める。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56</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310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55</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362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56</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624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補助金等を交付する事業について適正な事業かどうかを見極め、必要性の低い事業の見直しや廃止を検討し、抑制に努める。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6055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460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借入と償還のバランスを考慮し、今後もこの水準を維持する。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3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19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130811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9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ものの、今後経年劣化による更新期を迎える施設の維持補修費の増大が見込まれるため、公共施設管理計画等を基に行政サービスのバランスを考慮しながら適正な財政運営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53521</xdr:rowOff>
    </xdr:from>
    <xdr:to>
      <xdr:col>82</xdr:col>
      <xdr:colOff>107950</xdr:colOff>
      <xdr:row>77</xdr:row>
      <xdr:rowOff>79648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51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53521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148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32294</xdr:rowOff>
    </xdr:from>
    <xdr:to>
      <xdr:col>73</xdr:col>
      <xdr:colOff>180975</xdr:colOff>
      <xdr:row>76</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624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32294</xdr:rowOff>
    </xdr:from>
    <xdr:to>
      <xdr:col>69</xdr:col>
      <xdr:colOff>92075</xdr:colOff>
      <xdr:row>76</xdr:row>
      <xdr:rowOff>51888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62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45375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7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2721</xdr:rowOff>
    </xdr:from>
    <xdr:to>
      <xdr:col>78</xdr:col>
      <xdr:colOff>120650</xdr:colOff>
      <xdr:row>77</xdr:row>
      <xdr:rowOff>104321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114498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152944</xdr:rowOff>
    </xdr:from>
    <xdr:to>
      <xdr:col>69</xdr:col>
      <xdr:colOff>142875</xdr:colOff>
      <xdr:row>76</xdr:row>
      <xdr:rowOff>83094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93271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157107</xdr:rowOff>
    </xdr:from>
    <xdr:to>
      <xdr:col>29</xdr:col>
      <xdr:colOff>127000</xdr:colOff>
      <xdr:row>18</xdr:row>
      <xdr:rowOff>167371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0832"/>
          <a:ext cx="647700" cy="1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141884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167371</xdr:rowOff>
    </xdr:from>
    <xdr:to>
      <xdr:col>26</xdr:col>
      <xdr:colOff>50800</xdr:colOff>
      <xdr:row>19</xdr:row>
      <xdr:rowOff>37111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1096"/>
          <a:ext cx="698500" cy="41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35587</xdr:rowOff>
    </xdr:from>
    <xdr:to>
      <xdr:col>22</xdr:col>
      <xdr:colOff>114300</xdr:colOff>
      <xdr:row>19</xdr:row>
      <xdr:rowOff>37111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40762"/>
          <a:ext cx="698500" cy="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35587</xdr:rowOff>
    </xdr:from>
    <xdr:to>
      <xdr:col>18</xdr:col>
      <xdr:colOff>177800</xdr:colOff>
      <xdr:row>19</xdr:row>
      <xdr:rowOff>150877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0762"/>
          <a:ext cx="698500" cy="11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106307</xdr:rowOff>
    </xdr:from>
    <xdr:to>
      <xdr:col>29</xdr:col>
      <xdr:colOff>177800</xdr:colOff>
      <xdr:row>19</xdr:row>
      <xdr:rowOff>36457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122834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116571</xdr:rowOff>
    </xdr:from>
    <xdr:to>
      <xdr:col>26</xdr:col>
      <xdr:colOff>101600</xdr:colOff>
      <xdr:row>19</xdr:row>
      <xdr:rowOff>46721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56898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157761</xdr:rowOff>
    </xdr:from>
    <xdr:to>
      <xdr:col>22</xdr:col>
      <xdr:colOff>165100</xdr:colOff>
      <xdr:row>19</xdr:row>
      <xdr:rowOff>87911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98088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156237</xdr:rowOff>
    </xdr:from>
    <xdr:to>
      <xdr:col>19</xdr:col>
      <xdr:colOff>38100</xdr:colOff>
      <xdr:row>19</xdr:row>
      <xdr:rowOff>86387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96564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100077</xdr:rowOff>
    </xdr:from>
    <xdr:to>
      <xdr:col>15</xdr:col>
      <xdr:colOff>101600</xdr:colOff>
      <xdr:row>20</xdr:row>
      <xdr:rowOff>30227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159338</xdr:rowOff>
    </xdr:from>
    <xdr:to>
      <xdr:col>29</xdr:col>
      <xdr:colOff>127000</xdr:colOff>
      <xdr:row>35</xdr:row>
      <xdr:rowOff>172820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69688"/>
          <a:ext cx="647700" cy="13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159338</xdr:rowOff>
    </xdr:from>
    <xdr:to>
      <xdr:col>26</xdr:col>
      <xdr:colOff>50800</xdr:colOff>
      <xdr:row>35</xdr:row>
      <xdr:rowOff>164636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9688"/>
          <a:ext cx="698500" cy="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164636</xdr:rowOff>
    </xdr:from>
    <xdr:to>
      <xdr:col>22</xdr:col>
      <xdr:colOff>114300</xdr:colOff>
      <xdr:row>35</xdr:row>
      <xdr:rowOff>213233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4986"/>
          <a:ext cx="698500" cy="48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213233</xdr:rowOff>
    </xdr:from>
    <xdr:to>
      <xdr:col>18</xdr:col>
      <xdr:colOff>177800</xdr:colOff>
      <xdr:row>35</xdr:row>
      <xdr:rowOff>267712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3583"/>
          <a:ext cx="698500" cy="5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122020</xdr:rowOff>
    </xdr:from>
    <xdr:to>
      <xdr:col>29</xdr:col>
      <xdr:colOff>177800</xdr:colOff>
      <xdr:row>35</xdr:row>
      <xdr:rowOff>223620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94097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108538</xdr:rowOff>
    </xdr:from>
    <xdr:to>
      <xdr:col>26</xdr:col>
      <xdr:colOff>101600</xdr:colOff>
      <xdr:row>35</xdr:row>
      <xdr:rowOff>210138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8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194915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113836</xdr:rowOff>
    </xdr:from>
    <xdr:to>
      <xdr:col>22</xdr:col>
      <xdr:colOff>165100</xdr:colOff>
      <xdr:row>35</xdr:row>
      <xdr:rowOff>215436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4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200213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162433</xdr:rowOff>
    </xdr:from>
    <xdr:to>
      <xdr:col>19</xdr:col>
      <xdr:colOff>38100</xdr:colOff>
      <xdr:row>35</xdr:row>
      <xdr:rowOff>264033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248810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216912</xdr:rowOff>
    </xdr:from>
    <xdr:to>
      <xdr:col>15</xdr:col>
      <xdr:colOff>101600</xdr:colOff>
      <xdr:row>35</xdr:row>
      <xdr:rowOff>318512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303289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
2,792
225.11
4,830,138
4,698,238
126,694
2,853,894
2,974,295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22716</xdr:rowOff>
    </xdr:from>
    <xdr:to>
      <xdr:col>24</xdr:col>
      <xdr:colOff>63500</xdr:colOff>
      <xdr:row>37</xdr:row>
      <xdr:rowOff>43312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6366"/>
          <a:ext cx="8382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43312</xdr:rowOff>
    </xdr:from>
    <xdr:to>
      <xdr:col>19</xdr:col>
      <xdr:colOff>177800</xdr:colOff>
      <xdr:row>37</xdr:row>
      <xdr:rowOff>52718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6962"/>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52718</xdr:rowOff>
    </xdr:from>
    <xdr:to>
      <xdr:col>15</xdr:col>
      <xdr:colOff>50800</xdr:colOff>
      <xdr:row>37</xdr:row>
      <xdr:rowOff>66215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96368"/>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66215</xdr:rowOff>
    </xdr:from>
    <xdr:to>
      <xdr:col>10</xdr:col>
      <xdr:colOff>114300</xdr:colOff>
      <xdr:row>37</xdr:row>
      <xdr:rowOff>94467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09865"/>
          <a:ext cx="889000" cy="2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143366</xdr:rowOff>
    </xdr:from>
    <xdr:to>
      <xdr:col>24</xdr:col>
      <xdr:colOff>114300</xdr:colOff>
      <xdr:row>37</xdr:row>
      <xdr:rowOff>73516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121793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163962</xdr:rowOff>
    </xdr:from>
    <xdr:to>
      <xdr:col>20</xdr:col>
      <xdr:colOff>38100</xdr:colOff>
      <xdr:row>37</xdr:row>
      <xdr:rowOff>94112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110639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1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1918</xdr:rowOff>
    </xdr:from>
    <xdr:to>
      <xdr:col>15</xdr:col>
      <xdr:colOff>101600</xdr:colOff>
      <xdr:row>37</xdr:row>
      <xdr:rowOff>103518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3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15415</xdr:rowOff>
    </xdr:from>
    <xdr:to>
      <xdr:col>10</xdr:col>
      <xdr:colOff>165100</xdr:colOff>
      <xdr:row>37</xdr:row>
      <xdr:rowOff>117015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108142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5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43667</xdr:rowOff>
    </xdr:from>
    <xdr:to>
      <xdr:col>6</xdr:col>
      <xdr:colOff>38100</xdr:colOff>
      <xdr:row>37</xdr:row>
      <xdr:rowOff>145267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136393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103175</xdr:rowOff>
    </xdr:from>
    <xdr:to>
      <xdr:col>24</xdr:col>
      <xdr:colOff>63500</xdr:colOff>
      <xdr:row>57</xdr:row>
      <xdr:rowOff>110170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5825"/>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110170</xdr:rowOff>
    </xdr:from>
    <xdr:to>
      <xdr:col>19</xdr:col>
      <xdr:colOff>177800</xdr:colOff>
      <xdr:row>57</xdr:row>
      <xdr:rowOff>123925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2820"/>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123925</xdr:rowOff>
    </xdr:from>
    <xdr:to>
      <xdr:col>15</xdr:col>
      <xdr:colOff>50800</xdr:colOff>
      <xdr:row>57</xdr:row>
      <xdr:rowOff>139469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6575"/>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139469</xdr:rowOff>
    </xdr:from>
    <xdr:to>
      <xdr:col>10</xdr:col>
      <xdr:colOff>114300</xdr:colOff>
      <xdr:row>57</xdr:row>
      <xdr:rowOff>147776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2119"/>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52375</xdr:rowOff>
    </xdr:from>
    <xdr:to>
      <xdr:col>24</xdr:col>
      <xdr:colOff>114300</xdr:colOff>
      <xdr:row>57</xdr:row>
      <xdr:rowOff>153975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30802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59370</xdr:rowOff>
    </xdr:from>
    <xdr:to>
      <xdr:col>20</xdr:col>
      <xdr:colOff>38100</xdr:colOff>
      <xdr:row>57</xdr:row>
      <xdr:rowOff>160970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152097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73125</xdr:rowOff>
    </xdr:from>
    <xdr:to>
      <xdr:col>15</xdr:col>
      <xdr:colOff>101600</xdr:colOff>
      <xdr:row>58</xdr:row>
      <xdr:rowOff>3275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165852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3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88669</xdr:rowOff>
    </xdr:from>
    <xdr:to>
      <xdr:col>10</xdr:col>
      <xdr:colOff>165100</xdr:colOff>
      <xdr:row>58</xdr:row>
      <xdr:rowOff>18819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96976</xdr:rowOff>
    </xdr:from>
    <xdr:to>
      <xdr:col>6</xdr:col>
      <xdr:colOff>38100</xdr:colOff>
      <xdr:row>58</xdr:row>
      <xdr:rowOff>27126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18253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6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78961</xdr:rowOff>
    </xdr:from>
    <xdr:to>
      <xdr:col>24</xdr:col>
      <xdr:colOff>63500</xdr:colOff>
      <xdr:row>77</xdr:row>
      <xdr:rowOff>79313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0611"/>
          <a:ext cx="8382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79313</xdr:rowOff>
    </xdr:from>
    <xdr:to>
      <xdr:col>19</xdr:col>
      <xdr:colOff>177800</xdr:colOff>
      <xdr:row>77</xdr:row>
      <xdr:rowOff>88288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80963"/>
          <a:ext cx="889000" cy="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88288</xdr:rowOff>
    </xdr:from>
    <xdr:to>
      <xdr:col>15</xdr:col>
      <xdr:colOff>50800</xdr:colOff>
      <xdr:row>77</xdr:row>
      <xdr:rowOff>99014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89938"/>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95489</xdr:rowOff>
    </xdr:from>
    <xdr:to>
      <xdr:col>10</xdr:col>
      <xdr:colOff>114300</xdr:colOff>
      <xdr:row>77</xdr:row>
      <xdr:rowOff>99014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97139"/>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28161</xdr:rowOff>
    </xdr:from>
    <xdr:to>
      <xdr:col>24</xdr:col>
      <xdr:colOff>114300</xdr:colOff>
      <xdr:row>77</xdr:row>
      <xdr:rowOff>129761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51038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28513</xdr:rowOff>
    </xdr:from>
    <xdr:to>
      <xdr:col>20</xdr:col>
      <xdr:colOff>38100</xdr:colOff>
      <xdr:row>77</xdr:row>
      <xdr:rowOff>130113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146640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37488</xdr:rowOff>
    </xdr:from>
    <xdr:to>
      <xdr:col>15</xdr:col>
      <xdr:colOff>101600</xdr:colOff>
      <xdr:row>77</xdr:row>
      <xdr:rowOff>139088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155615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48214</xdr:rowOff>
    </xdr:from>
    <xdr:to>
      <xdr:col>10</xdr:col>
      <xdr:colOff>165100</xdr:colOff>
      <xdr:row>77</xdr:row>
      <xdr:rowOff>149814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166341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2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44689</xdr:rowOff>
    </xdr:from>
    <xdr:to>
      <xdr:col>6</xdr:col>
      <xdr:colOff>38100</xdr:colOff>
      <xdr:row>77</xdr:row>
      <xdr:rowOff>146289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162816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2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116047</xdr:rowOff>
    </xdr:from>
    <xdr:to>
      <xdr:col>24</xdr:col>
      <xdr:colOff>63500</xdr:colOff>
      <xdr:row>95</xdr:row>
      <xdr:rowOff>117312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03797"/>
          <a:ext cx="8382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117312</xdr:rowOff>
    </xdr:from>
    <xdr:to>
      <xdr:col>19</xdr:col>
      <xdr:colOff>177800</xdr:colOff>
      <xdr:row>96</xdr:row>
      <xdr:rowOff>17742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05062"/>
          <a:ext cx="889000" cy="7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110699</xdr:rowOff>
    </xdr:from>
    <xdr:to>
      <xdr:col>15</xdr:col>
      <xdr:colOff>50800</xdr:colOff>
      <xdr:row>96</xdr:row>
      <xdr:rowOff>17742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98449"/>
          <a:ext cx="889000" cy="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110699</xdr:rowOff>
    </xdr:from>
    <xdr:to>
      <xdr:col>10</xdr:col>
      <xdr:colOff>114300</xdr:colOff>
      <xdr:row>96</xdr:row>
      <xdr:rowOff>167956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98449"/>
          <a:ext cx="889000" cy="2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65247</xdr:rowOff>
    </xdr:from>
    <xdr:to>
      <xdr:col>24</xdr:col>
      <xdr:colOff>114300</xdr:colOff>
      <xdr:row>95</xdr:row>
      <xdr:rowOff>166847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43674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66512</xdr:rowOff>
    </xdr:from>
    <xdr:to>
      <xdr:col>20</xdr:col>
      <xdr:colOff>38100</xdr:colOff>
      <xdr:row>95</xdr:row>
      <xdr:rowOff>168112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159239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4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138392</xdr:rowOff>
    </xdr:from>
    <xdr:to>
      <xdr:col>15</xdr:col>
      <xdr:colOff>101600</xdr:colOff>
      <xdr:row>96</xdr:row>
      <xdr:rowOff>68542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59669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59899</xdr:rowOff>
    </xdr:from>
    <xdr:to>
      <xdr:col>10</xdr:col>
      <xdr:colOff>165100</xdr:colOff>
      <xdr:row>95</xdr:row>
      <xdr:rowOff>161499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152626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117156</xdr:rowOff>
    </xdr:from>
    <xdr:to>
      <xdr:col>6</xdr:col>
      <xdr:colOff>38100</xdr:colOff>
      <xdr:row>97</xdr:row>
      <xdr:rowOff>47306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38433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58057</xdr:rowOff>
    </xdr:from>
    <xdr:to>
      <xdr:col>55</xdr:col>
      <xdr:colOff>0</xdr:colOff>
      <xdr:row>36</xdr:row>
      <xdr:rowOff>41307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58807"/>
          <a:ext cx="838200" cy="1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41307</xdr:rowOff>
    </xdr:from>
    <xdr:to>
      <xdr:col>50</xdr:col>
      <xdr:colOff>114300</xdr:colOff>
      <xdr:row>36</xdr:row>
      <xdr:rowOff>99289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13507"/>
          <a:ext cx="889000" cy="5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99289</xdr:rowOff>
    </xdr:from>
    <xdr:to>
      <xdr:col>45</xdr:col>
      <xdr:colOff>177800</xdr:colOff>
      <xdr:row>36</xdr:row>
      <xdr:rowOff>162815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71489"/>
          <a:ext cx="889000" cy="6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40881</xdr:rowOff>
    </xdr:from>
    <xdr:to>
      <xdr:col>41</xdr:col>
      <xdr:colOff>50800</xdr:colOff>
      <xdr:row>36</xdr:row>
      <xdr:rowOff>162815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41631"/>
          <a:ext cx="889000" cy="2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7257</xdr:rowOff>
    </xdr:from>
    <xdr:to>
      <xdr:col>55</xdr:col>
      <xdr:colOff>50800</xdr:colOff>
      <xdr:row>35</xdr:row>
      <xdr:rowOff>108857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30134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5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161957</xdr:rowOff>
    </xdr:from>
    <xdr:to>
      <xdr:col>50</xdr:col>
      <xdr:colOff>165100</xdr:colOff>
      <xdr:row>36</xdr:row>
      <xdr:rowOff>92107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108634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3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48489</xdr:rowOff>
    </xdr:from>
    <xdr:to>
      <xdr:col>46</xdr:col>
      <xdr:colOff>38100</xdr:colOff>
      <xdr:row>36</xdr:row>
      <xdr:rowOff>150089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166616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112015</xdr:rowOff>
    </xdr:from>
    <xdr:to>
      <xdr:col>41</xdr:col>
      <xdr:colOff>101600</xdr:colOff>
      <xdr:row>37</xdr:row>
      <xdr:rowOff>42165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58692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161531</xdr:rowOff>
    </xdr:from>
    <xdr:to>
      <xdr:col>36</xdr:col>
      <xdr:colOff>165100</xdr:colOff>
      <xdr:row>35</xdr:row>
      <xdr:rowOff>91681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108208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6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99271</xdr:rowOff>
    </xdr:from>
    <xdr:to>
      <xdr:col>55</xdr:col>
      <xdr:colOff>0</xdr:colOff>
      <xdr:row>58</xdr:row>
      <xdr:rowOff>105297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43371"/>
          <a:ext cx="8382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23123</xdr:rowOff>
    </xdr:from>
    <xdr:to>
      <xdr:col>50</xdr:col>
      <xdr:colOff>114300</xdr:colOff>
      <xdr:row>58</xdr:row>
      <xdr:rowOff>105297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7223"/>
          <a:ext cx="889000" cy="8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23123</xdr:rowOff>
    </xdr:from>
    <xdr:to>
      <xdr:col>45</xdr:col>
      <xdr:colOff>177800</xdr:colOff>
      <xdr:row>58</xdr:row>
      <xdr:rowOff>55628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7223"/>
          <a:ext cx="889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27189</xdr:rowOff>
    </xdr:from>
    <xdr:to>
      <xdr:col>41</xdr:col>
      <xdr:colOff>50800</xdr:colOff>
      <xdr:row>58</xdr:row>
      <xdr:rowOff>55628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71289"/>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48471</xdr:rowOff>
    </xdr:from>
    <xdr:to>
      <xdr:col>55</xdr:col>
      <xdr:colOff>50800</xdr:colOff>
      <xdr:row>58</xdr:row>
      <xdr:rowOff>150071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134848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54497</xdr:rowOff>
    </xdr:from>
    <xdr:to>
      <xdr:col>50</xdr:col>
      <xdr:colOff>165100</xdr:colOff>
      <xdr:row>58</xdr:row>
      <xdr:rowOff>156097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147224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143773</xdr:rowOff>
    </xdr:from>
    <xdr:to>
      <xdr:col>46</xdr:col>
      <xdr:colOff>38100</xdr:colOff>
      <xdr:row>58</xdr:row>
      <xdr:rowOff>73923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65050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4828</xdr:rowOff>
    </xdr:from>
    <xdr:to>
      <xdr:col>41</xdr:col>
      <xdr:colOff>101600</xdr:colOff>
      <xdr:row>58</xdr:row>
      <xdr:rowOff>106428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97555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4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147839</xdr:rowOff>
    </xdr:from>
    <xdr:to>
      <xdr:col>36</xdr:col>
      <xdr:colOff>165100</xdr:colOff>
      <xdr:row>58</xdr:row>
      <xdr:rowOff>77989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69116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1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9527</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4077"/>
          <a:ext cx="838200" cy="3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160612</xdr:rowOff>
    </xdr:from>
    <xdr:to>
      <xdr:col>50</xdr:col>
      <xdr:colOff>114300</xdr:colOff>
      <xdr:row>79</xdr:row>
      <xdr:rowOff>9527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3712"/>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160612</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3712"/>
          <a:ext cx="889000" cy="5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149248</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2348"/>
          <a:ext cx="889000" cy="6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130177</xdr:rowOff>
    </xdr:from>
    <xdr:to>
      <xdr:col>50</xdr:col>
      <xdr:colOff>165100</xdr:colOff>
      <xdr:row>79</xdr:row>
      <xdr:rowOff>60327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51454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109812</xdr:rowOff>
    </xdr:from>
    <xdr:to>
      <xdr:col>46</xdr:col>
      <xdr:colOff>38100</xdr:colOff>
      <xdr:row>79</xdr:row>
      <xdr:rowOff>39962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31089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98448</xdr:rowOff>
    </xdr:from>
    <xdr:to>
      <xdr:col>36</xdr:col>
      <xdr:colOff>165100</xdr:colOff>
      <xdr:row>79</xdr:row>
      <xdr:rowOff>28598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19725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43568</xdr:rowOff>
    </xdr:from>
    <xdr:to>
      <xdr:col>55</xdr:col>
      <xdr:colOff>0</xdr:colOff>
      <xdr:row>98</xdr:row>
      <xdr:rowOff>74171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45668"/>
          <a:ext cx="83820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131051</xdr:rowOff>
    </xdr:from>
    <xdr:to>
      <xdr:col>50</xdr:col>
      <xdr:colOff>114300</xdr:colOff>
      <xdr:row>98</xdr:row>
      <xdr:rowOff>74171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1701"/>
          <a:ext cx="889000" cy="1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131018</xdr:rowOff>
    </xdr:from>
    <xdr:to>
      <xdr:col>45</xdr:col>
      <xdr:colOff>177800</xdr:colOff>
      <xdr:row>97</xdr:row>
      <xdr:rowOff>131051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6166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131018</xdr:rowOff>
    </xdr:from>
    <xdr:to>
      <xdr:col>41</xdr:col>
      <xdr:colOff>50800</xdr:colOff>
      <xdr:row>97</xdr:row>
      <xdr:rowOff>164320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61668"/>
          <a:ext cx="8890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164218</xdr:rowOff>
    </xdr:from>
    <xdr:to>
      <xdr:col>55</xdr:col>
      <xdr:colOff>50800</xdr:colOff>
      <xdr:row>98</xdr:row>
      <xdr:rowOff>94368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142645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23371</xdr:rowOff>
    </xdr:from>
    <xdr:to>
      <xdr:col>50</xdr:col>
      <xdr:colOff>165100</xdr:colOff>
      <xdr:row>98</xdr:row>
      <xdr:rowOff>124971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116098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1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80251</xdr:rowOff>
    </xdr:from>
    <xdr:to>
      <xdr:col>46</xdr:col>
      <xdr:colOff>38100</xdr:colOff>
      <xdr:row>98</xdr:row>
      <xdr:rowOff>10401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26928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8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80218</xdr:rowOff>
    </xdr:from>
    <xdr:to>
      <xdr:col>41</xdr:col>
      <xdr:colOff>101600</xdr:colOff>
      <xdr:row>98</xdr:row>
      <xdr:rowOff>10368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26895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8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113520</xdr:rowOff>
    </xdr:from>
    <xdr:to>
      <xdr:col>36</xdr:col>
      <xdr:colOff>165100</xdr:colOff>
      <xdr:row>98</xdr:row>
      <xdr:rowOff>43670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34797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3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3476</xdr:rowOff>
    </xdr:from>
    <xdr:to>
      <xdr:col>85</xdr:col>
      <xdr:colOff>127000</xdr:colOff>
      <xdr:row>39</xdr:row>
      <xdr:rowOff>17473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0026"/>
          <a:ext cx="838200" cy="1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17473</xdr:rowOff>
    </xdr:from>
    <xdr:to>
      <xdr:col>81</xdr:col>
      <xdr:colOff>50800</xdr:colOff>
      <xdr:row>39</xdr:row>
      <xdr:rowOff>34241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04023"/>
          <a:ext cx="889000" cy="1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34241</xdr:rowOff>
    </xdr:from>
    <xdr:to>
      <xdr:col>76</xdr:col>
      <xdr:colOff>114300</xdr:colOff>
      <xdr:row>39</xdr:row>
      <xdr:rowOff>36178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0791"/>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36178</xdr:rowOff>
    </xdr:from>
    <xdr:to>
      <xdr:col>71</xdr:col>
      <xdr:colOff>177800</xdr:colOff>
      <xdr:row>39</xdr:row>
      <xdr:rowOff>39007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2728"/>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124126</xdr:rowOff>
    </xdr:from>
    <xdr:to>
      <xdr:col>85</xdr:col>
      <xdr:colOff>177800</xdr:colOff>
      <xdr:row>39</xdr:row>
      <xdr:rowOff>54276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83503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138123</xdr:rowOff>
    </xdr:from>
    <xdr:to>
      <xdr:col>81</xdr:col>
      <xdr:colOff>101600</xdr:colOff>
      <xdr:row>39</xdr:row>
      <xdr:rowOff>68273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59400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154891</xdr:rowOff>
    </xdr:from>
    <xdr:to>
      <xdr:col>76</xdr:col>
      <xdr:colOff>165100</xdr:colOff>
      <xdr:row>39</xdr:row>
      <xdr:rowOff>85041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76168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156828</xdr:rowOff>
    </xdr:from>
    <xdr:to>
      <xdr:col>72</xdr:col>
      <xdr:colOff>38100</xdr:colOff>
      <xdr:row>39</xdr:row>
      <xdr:rowOff>86978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78105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159657</xdr:rowOff>
    </xdr:from>
    <xdr:to>
      <xdr:col>67</xdr:col>
      <xdr:colOff>101600</xdr:colOff>
      <xdr:row>39</xdr:row>
      <xdr:rowOff>89807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80934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46199</xdr:rowOff>
    </xdr:from>
    <xdr:to>
      <xdr:col>85</xdr:col>
      <xdr:colOff>127000</xdr:colOff>
      <xdr:row>77</xdr:row>
      <xdr:rowOff>56020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47849"/>
          <a:ext cx="8382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46199</xdr:rowOff>
    </xdr:from>
    <xdr:to>
      <xdr:col>81</xdr:col>
      <xdr:colOff>50800</xdr:colOff>
      <xdr:row>77</xdr:row>
      <xdr:rowOff>52312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47849"/>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52312</xdr:rowOff>
    </xdr:from>
    <xdr:to>
      <xdr:col>76</xdr:col>
      <xdr:colOff>114300</xdr:colOff>
      <xdr:row>77</xdr:row>
      <xdr:rowOff>88919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53962"/>
          <a:ext cx="889000" cy="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88919</xdr:rowOff>
    </xdr:from>
    <xdr:to>
      <xdr:col>71</xdr:col>
      <xdr:colOff>177800</xdr:colOff>
      <xdr:row>77</xdr:row>
      <xdr:rowOff>104908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0569"/>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5220</xdr:rowOff>
    </xdr:from>
    <xdr:to>
      <xdr:col>85</xdr:col>
      <xdr:colOff>177800</xdr:colOff>
      <xdr:row>77</xdr:row>
      <xdr:rowOff>106820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155097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166849</xdr:rowOff>
    </xdr:from>
    <xdr:to>
      <xdr:col>81</xdr:col>
      <xdr:colOff>101600</xdr:colOff>
      <xdr:row>77</xdr:row>
      <xdr:rowOff>96999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113526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7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1512</xdr:rowOff>
    </xdr:from>
    <xdr:to>
      <xdr:col>76</xdr:col>
      <xdr:colOff>165100</xdr:colOff>
      <xdr:row>77</xdr:row>
      <xdr:rowOff>103112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119639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38119</xdr:rowOff>
    </xdr:from>
    <xdr:to>
      <xdr:col>72</xdr:col>
      <xdr:colOff>38100</xdr:colOff>
      <xdr:row>77</xdr:row>
      <xdr:rowOff>139719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130846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3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54108</xdr:rowOff>
    </xdr:from>
    <xdr:to>
      <xdr:col>67</xdr:col>
      <xdr:colOff>101600</xdr:colOff>
      <xdr:row>77</xdr:row>
      <xdr:rowOff>155708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146835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61038</xdr:rowOff>
    </xdr:from>
    <xdr:to>
      <xdr:col>85</xdr:col>
      <xdr:colOff>127000</xdr:colOff>
      <xdr:row>98</xdr:row>
      <xdr:rowOff>91495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3138"/>
          <a:ext cx="838200" cy="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91495</xdr:rowOff>
    </xdr:from>
    <xdr:to>
      <xdr:col>81</xdr:col>
      <xdr:colOff>50800</xdr:colOff>
      <xdr:row>98</xdr:row>
      <xdr:rowOff>94704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3595"/>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126330</xdr:rowOff>
    </xdr:from>
    <xdr:to>
      <xdr:col>76</xdr:col>
      <xdr:colOff>114300</xdr:colOff>
      <xdr:row>98</xdr:row>
      <xdr:rowOff>94704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56980"/>
          <a:ext cx="889000" cy="13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126330</xdr:rowOff>
    </xdr:from>
    <xdr:to>
      <xdr:col>71</xdr:col>
      <xdr:colOff>177800</xdr:colOff>
      <xdr:row>98</xdr:row>
      <xdr:rowOff>120397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6980"/>
          <a:ext cx="889000" cy="1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10238</xdr:rowOff>
    </xdr:from>
    <xdr:to>
      <xdr:col>85</xdr:col>
      <xdr:colOff>177800</xdr:colOff>
      <xdr:row>98</xdr:row>
      <xdr:rowOff>111838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40695</xdr:rowOff>
    </xdr:from>
    <xdr:to>
      <xdr:col>81</xdr:col>
      <xdr:colOff>101600</xdr:colOff>
      <xdr:row>98</xdr:row>
      <xdr:rowOff>142295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43904</xdr:rowOff>
    </xdr:from>
    <xdr:to>
      <xdr:col>76</xdr:col>
      <xdr:colOff>165100</xdr:colOff>
      <xdr:row>98</xdr:row>
      <xdr:rowOff>145504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136631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75530</xdr:rowOff>
    </xdr:from>
    <xdr:to>
      <xdr:col>72</xdr:col>
      <xdr:colOff>38100</xdr:colOff>
      <xdr:row>98</xdr:row>
      <xdr:rowOff>5680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22207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8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69597</xdr:rowOff>
    </xdr:from>
    <xdr:to>
      <xdr:col>67</xdr:col>
      <xdr:colOff>101600</xdr:colOff>
      <xdr:row>98</xdr:row>
      <xdr:rowOff>171197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162324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164078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79178"/>
          <a:ext cx="838200" cy="10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58857</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45407"/>
          <a:ext cx="8890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113278</xdr:rowOff>
    </xdr:from>
    <xdr:to>
      <xdr:col>116</xdr:col>
      <xdr:colOff>114300</xdr:colOff>
      <xdr:row>39</xdr:row>
      <xdr:rowOff>43428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67653</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8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8057</xdr:rowOff>
    </xdr:from>
    <xdr:to>
      <xdr:col>98</xdr:col>
      <xdr:colOff>38100</xdr:colOff>
      <xdr:row>39</xdr:row>
      <xdr:rowOff>109657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100784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78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138506</xdr:rowOff>
    </xdr:from>
    <xdr:to>
      <xdr:col>116</xdr:col>
      <xdr:colOff>63500</xdr:colOff>
      <xdr:row>57</xdr:row>
      <xdr:rowOff>146736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911156"/>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146736</xdr:rowOff>
    </xdr:from>
    <xdr:to>
      <xdr:col>111</xdr:col>
      <xdr:colOff>177800</xdr:colOff>
      <xdr:row>57</xdr:row>
      <xdr:rowOff>154978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19386"/>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154978</xdr:rowOff>
    </xdr:from>
    <xdr:to>
      <xdr:col>107</xdr:col>
      <xdr:colOff>50800</xdr:colOff>
      <xdr:row>57</xdr:row>
      <xdr:rowOff>161811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27628"/>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150850</xdr:rowOff>
    </xdr:from>
    <xdr:to>
      <xdr:col>102</xdr:col>
      <xdr:colOff>114300</xdr:colOff>
      <xdr:row>57</xdr:row>
      <xdr:rowOff>161811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23500"/>
          <a:ext cx="8890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87706</xdr:rowOff>
    </xdr:from>
    <xdr:to>
      <xdr:col>116</xdr:col>
      <xdr:colOff>114300</xdr:colOff>
      <xdr:row>58</xdr:row>
      <xdr:rowOff>17856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110583</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95936</xdr:rowOff>
    </xdr:from>
    <xdr:to>
      <xdr:col>112</xdr:col>
      <xdr:colOff>38100</xdr:colOff>
      <xdr:row>58</xdr:row>
      <xdr:rowOff>26086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42613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4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104178</xdr:rowOff>
    </xdr:from>
    <xdr:to>
      <xdr:col>107</xdr:col>
      <xdr:colOff>101600</xdr:colOff>
      <xdr:row>58</xdr:row>
      <xdr:rowOff>34328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50855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5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111011</xdr:rowOff>
    </xdr:from>
    <xdr:to>
      <xdr:col>102</xdr:col>
      <xdr:colOff>165100</xdr:colOff>
      <xdr:row>58</xdr:row>
      <xdr:rowOff>41161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57688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100050</xdr:rowOff>
    </xdr:from>
    <xdr:to>
      <xdr:col>98</xdr:col>
      <xdr:colOff>38100</xdr:colOff>
      <xdr:row>58</xdr:row>
      <xdr:rowOff>30200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46727</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38686</xdr:rowOff>
    </xdr:from>
    <xdr:to>
      <xdr:col>116</xdr:col>
      <xdr:colOff>63500</xdr:colOff>
      <xdr:row>74</xdr:row>
      <xdr:rowOff>159853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554536"/>
          <a:ext cx="838200" cy="29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38686</xdr:rowOff>
    </xdr:from>
    <xdr:to>
      <xdr:col>111</xdr:col>
      <xdr:colOff>177800</xdr:colOff>
      <xdr:row>73</xdr:row>
      <xdr:rowOff>153338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554536"/>
          <a:ext cx="889000" cy="1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153338</xdr:rowOff>
    </xdr:from>
    <xdr:to>
      <xdr:col>107</xdr:col>
      <xdr:colOff>50800</xdr:colOff>
      <xdr:row>73</xdr:row>
      <xdr:rowOff>170241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69188"/>
          <a:ext cx="889000" cy="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170241</xdr:rowOff>
    </xdr:from>
    <xdr:to>
      <xdr:col>102</xdr:col>
      <xdr:colOff>114300</xdr:colOff>
      <xdr:row>75</xdr:row>
      <xdr:rowOff>110750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86091"/>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109053</xdr:rowOff>
    </xdr:from>
    <xdr:to>
      <xdr:col>116</xdr:col>
      <xdr:colOff>114300</xdr:colOff>
      <xdr:row>75</xdr:row>
      <xdr:rowOff>39203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9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131930</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4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159336</xdr:rowOff>
    </xdr:from>
    <xdr:to>
      <xdr:col>112</xdr:col>
      <xdr:colOff>38100</xdr:colOff>
      <xdr:row>73</xdr:row>
      <xdr:rowOff>89486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106013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27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102538</xdr:rowOff>
    </xdr:from>
    <xdr:to>
      <xdr:col>107</xdr:col>
      <xdr:colOff>101600</xdr:colOff>
      <xdr:row>74</xdr:row>
      <xdr:rowOff>32688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49215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39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119441</xdr:rowOff>
    </xdr:from>
    <xdr:to>
      <xdr:col>102</xdr:col>
      <xdr:colOff>165100</xdr:colOff>
      <xdr:row>74</xdr:row>
      <xdr:rowOff>49591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3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66118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1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59950</xdr:rowOff>
    </xdr:from>
    <xdr:to>
      <xdr:col>98</xdr:col>
      <xdr:colOff>38100</xdr:colOff>
      <xdr:row>75</xdr:row>
      <xdr:rowOff>161550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6627</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9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新たに建設予定の福祉施設基本設計への補助により、補助費が増加。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今後、公共施設の老朽化により維持補修費の増加が見込まれる。</a:t>
          </a:r>
          <a:endParaRPr lang="ja-JP" altLang="ja-JP" sz="1400">
            <a:effectLst/>
          </a:endParaRPr>
        </a:p>
        <a:p>
          <a:r>
            <a:rPr kumimoji="1" lang="ja-JP" altLang="ja-JP" sz="1100">
              <a:solidFill>
                <a:schemeClr val="dk1"/>
              </a:solidFill>
              <a:effectLst/>
              <a:latin typeface="+mn-lt"/>
              <a:ea typeface="+mn-ea"/>
              <a:cs typeface="+mn-cs"/>
            </a:rPr>
            <a:t>公共施設総合管理計画や個別計画に基づき施設の維持に係る経費の平準化や施設の統廃合、解体等を検討しながら事業費の削減を図る。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北海道和寒町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
2,792
225.11
4,830,138
4,698,238
126,694
2,853,894
2,974,295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37344</xdr:rowOff>
    </xdr:from>
    <xdr:to>
      <xdr:col>24</xdr:col>
      <xdr:colOff>63500</xdr:colOff>
      <xdr:row>37</xdr:row>
      <xdr:rowOff>63481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80994"/>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42697</xdr:rowOff>
    </xdr:from>
    <xdr:to>
      <xdr:col>19</xdr:col>
      <xdr:colOff>177800</xdr:colOff>
      <xdr:row>37</xdr:row>
      <xdr:rowOff>63481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86347"/>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42697</xdr:rowOff>
    </xdr:from>
    <xdr:to>
      <xdr:col>15</xdr:col>
      <xdr:colOff>50800</xdr:colOff>
      <xdr:row>37</xdr:row>
      <xdr:rowOff>63367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86347"/>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63367</xdr:rowOff>
    </xdr:from>
    <xdr:to>
      <xdr:col>10</xdr:col>
      <xdr:colOff>114300</xdr:colOff>
      <xdr:row>37</xdr:row>
      <xdr:rowOff>75387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07017"/>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157994</xdr:rowOff>
    </xdr:from>
    <xdr:to>
      <xdr:col>24</xdr:col>
      <xdr:colOff>114300</xdr:colOff>
      <xdr:row>37</xdr:row>
      <xdr:rowOff>88144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136421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12681</xdr:rowOff>
    </xdr:from>
    <xdr:to>
      <xdr:col>20</xdr:col>
      <xdr:colOff>38100</xdr:colOff>
      <xdr:row>37</xdr:row>
      <xdr:rowOff>114281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105408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163347</xdr:rowOff>
    </xdr:from>
    <xdr:to>
      <xdr:col>15</xdr:col>
      <xdr:colOff>101600</xdr:colOff>
      <xdr:row>37</xdr:row>
      <xdr:rowOff>93497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110024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12567</xdr:rowOff>
    </xdr:from>
    <xdr:to>
      <xdr:col>10</xdr:col>
      <xdr:colOff>165100</xdr:colOff>
      <xdr:row>37</xdr:row>
      <xdr:rowOff>114167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105294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24587</xdr:rowOff>
    </xdr:from>
    <xdr:to>
      <xdr:col>6</xdr:col>
      <xdr:colOff>38100</xdr:colOff>
      <xdr:row>37</xdr:row>
      <xdr:rowOff>126187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117314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31474</xdr:rowOff>
    </xdr:from>
    <xdr:to>
      <xdr:col>24</xdr:col>
      <xdr:colOff>63500</xdr:colOff>
      <xdr:row>58</xdr:row>
      <xdr:rowOff>49274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5574"/>
          <a:ext cx="838200" cy="1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19490</xdr:rowOff>
    </xdr:from>
    <xdr:to>
      <xdr:col>19</xdr:col>
      <xdr:colOff>177800</xdr:colOff>
      <xdr:row>58</xdr:row>
      <xdr:rowOff>49274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63590"/>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158474</xdr:rowOff>
    </xdr:from>
    <xdr:to>
      <xdr:col>15</xdr:col>
      <xdr:colOff>50800</xdr:colOff>
      <xdr:row>58</xdr:row>
      <xdr:rowOff>19490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1124"/>
          <a:ext cx="889000" cy="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158474</xdr:rowOff>
    </xdr:from>
    <xdr:to>
      <xdr:col>10</xdr:col>
      <xdr:colOff>114300</xdr:colOff>
      <xdr:row>58</xdr:row>
      <xdr:rowOff>21060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1124"/>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152124</xdr:rowOff>
    </xdr:from>
    <xdr:to>
      <xdr:col>24</xdr:col>
      <xdr:colOff>114300</xdr:colOff>
      <xdr:row>58</xdr:row>
      <xdr:rowOff>82274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67051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169924</xdr:rowOff>
    </xdr:from>
    <xdr:to>
      <xdr:col>20</xdr:col>
      <xdr:colOff>38100</xdr:colOff>
      <xdr:row>58</xdr:row>
      <xdr:rowOff>100074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91201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140140</xdr:rowOff>
    </xdr:from>
    <xdr:to>
      <xdr:col>15</xdr:col>
      <xdr:colOff>101600</xdr:colOff>
      <xdr:row>58</xdr:row>
      <xdr:rowOff>70290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61417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107674</xdr:rowOff>
    </xdr:from>
    <xdr:to>
      <xdr:col>10</xdr:col>
      <xdr:colOff>165100</xdr:colOff>
      <xdr:row>58</xdr:row>
      <xdr:rowOff>37824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28951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141710</xdr:rowOff>
    </xdr:from>
    <xdr:to>
      <xdr:col>6</xdr:col>
      <xdr:colOff>38100</xdr:colOff>
      <xdr:row>58</xdr:row>
      <xdr:rowOff>71860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62987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0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27621</xdr:rowOff>
    </xdr:from>
    <xdr:to>
      <xdr:col>24</xdr:col>
      <xdr:colOff>63500</xdr:colOff>
      <xdr:row>75</xdr:row>
      <xdr:rowOff>52260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86371"/>
          <a:ext cx="8382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52260</xdr:rowOff>
    </xdr:from>
    <xdr:to>
      <xdr:col>19</xdr:col>
      <xdr:colOff>177800</xdr:colOff>
      <xdr:row>76</xdr:row>
      <xdr:rowOff>17138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11010"/>
          <a:ext cx="889000" cy="1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17138</xdr:rowOff>
    </xdr:from>
    <xdr:to>
      <xdr:col>15</xdr:col>
      <xdr:colOff>50800</xdr:colOff>
      <xdr:row>76</xdr:row>
      <xdr:rowOff>17729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47338"/>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17729</xdr:rowOff>
    </xdr:from>
    <xdr:to>
      <xdr:col>10</xdr:col>
      <xdr:colOff>114300</xdr:colOff>
      <xdr:row>76</xdr:row>
      <xdr:rowOff>168379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47929"/>
          <a:ext cx="889000" cy="15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148271</xdr:rowOff>
    </xdr:from>
    <xdr:to>
      <xdr:col>24</xdr:col>
      <xdr:colOff>114300</xdr:colOff>
      <xdr:row>75</xdr:row>
      <xdr:rowOff>78421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171148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8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1460</xdr:rowOff>
    </xdr:from>
    <xdr:to>
      <xdr:col>20</xdr:col>
      <xdr:colOff>38100</xdr:colOff>
      <xdr:row>75</xdr:row>
      <xdr:rowOff>103060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119587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3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137788</xdr:rowOff>
    </xdr:from>
    <xdr:to>
      <xdr:col>15</xdr:col>
      <xdr:colOff>101600</xdr:colOff>
      <xdr:row>76</xdr:row>
      <xdr:rowOff>67937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9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84465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7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138379</xdr:rowOff>
    </xdr:from>
    <xdr:to>
      <xdr:col>10</xdr:col>
      <xdr:colOff>165100</xdr:colOff>
      <xdr:row>76</xdr:row>
      <xdr:rowOff>68529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85056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7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117579</xdr:rowOff>
    </xdr:from>
    <xdr:to>
      <xdr:col>6</xdr:col>
      <xdr:colOff>38100</xdr:colOff>
      <xdr:row>77</xdr:row>
      <xdr:rowOff>47729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64257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2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74823</xdr:rowOff>
    </xdr:from>
    <xdr:to>
      <xdr:col>24</xdr:col>
      <xdr:colOff>63500</xdr:colOff>
      <xdr:row>97</xdr:row>
      <xdr:rowOff>81144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05473"/>
          <a:ext cx="8382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2586</xdr:rowOff>
    </xdr:from>
    <xdr:to>
      <xdr:col>19</xdr:col>
      <xdr:colOff>177800</xdr:colOff>
      <xdr:row>97</xdr:row>
      <xdr:rowOff>81144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33236"/>
          <a:ext cx="88900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2586</xdr:rowOff>
    </xdr:from>
    <xdr:to>
      <xdr:col>15</xdr:col>
      <xdr:colOff>50800</xdr:colOff>
      <xdr:row>97</xdr:row>
      <xdr:rowOff>83640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33236"/>
          <a:ext cx="889000" cy="8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53511</xdr:rowOff>
    </xdr:from>
    <xdr:to>
      <xdr:col>10</xdr:col>
      <xdr:colOff>114300</xdr:colOff>
      <xdr:row>97</xdr:row>
      <xdr:rowOff>83640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84161"/>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24023</xdr:rowOff>
    </xdr:from>
    <xdr:to>
      <xdr:col>24</xdr:col>
      <xdr:colOff>114300</xdr:colOff>
      <xdr:row>97</xdr:row>
      <xdr:rowOff>125623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46900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0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30344</xdr:rowOff>
    </xdr:from>
    <xdr:to>
      <xdr:col>20</xdr:col>
      <xdr:colOff>38100</xdr:colOff>
      <xdr:row>97</xdr:row>
      <xdr:rowOff>131944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148471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123236</xdr:rowOff>
    </xdr:from>
    <xdr:to>
      <xdr:col>15</xdr:col>
      <xdr:colOff>101600</xdr:colOff>
      <xdr:row>97</xdr:row>
      <xdr:rowOff>53386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69913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5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32840</xdr:rowOff>
    </xdr:from>
    <xdr:to>
      <xdr:col>10</xdr:col>
      <xdr:colOff>165100</xdr:colOff>
      <xdr:row>97</xdr:row>
      <xdr:rowOff>134440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150967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3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2711</xdr:rowOff>
    </xdr:from>
    <xdr:to>
      <xdr:col>6</xdr:col>
      <xdr:colOff>38100</xdr:colOff>
      <xdr:row>97</xdr:row>
      <xdr:rowOff>104311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120838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0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41726</xdr:rowOff>
    </xdr:from>
    <xdr:to>
      <xdr:col>55</xdr:col>
      <xdr:colOff>0</xdr:colOff>
      <xdr:row>57</xdr:row>
      <xdr:rowOff>88279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14376"/>
          <a:ext cx="838200" cy="4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88279</xdr:rowOff>
    </xdr:from>
    <xdr:to>
      <xdr:col>50</xdr:col>
      <xdr:colOff>114300</xdr:colOff>
      <xdr:row>57</xdr:row>
      <xdr:rowOff>124185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60929"/>
          <a:ext cx="8890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124185</xdr:rowOff>
    </xdr:from>
    <xdr:to>
      <xdr:col>45</xdr:col>
      <xdr:colOff>177800</xdr:colOff>
      <xdr:row>57</xdr:row>
      <xdr:rowOff>161883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6835"/>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115297</xdr:rowOff>
    </xdr:from>
    <xdr:to>
      <xdr:col>41</xdr:col>
      <xdr:colOff>50800</xdr:colOff>
      <xdr:row>57</xdr:row>
      <xdr:rowOff>161883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87947"/>
          <a:ext cx="889000" cy="4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162376</xdr:rowOff>
    </xdr:from>
    <xdr:to>
      <xdr:col>55</xdr:col>
      <xdr:colOff>50800</xdr:colOff>
      <xdr:row>57</xdr:row>
      <xdr:rowOff>92526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13803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1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37479</xdr:rowOff>
    </xdr:from>
    <xdr:to>
      <xdr:col>50</xdr:col>
      <xdr:colOff>165100</xdr:colOff>
      <xdr:row>57</xdr:row>
      <xdr:rowOff>139079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155606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8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73385</xdr:rowOff>
    </xdr:from>
    <xdr:to>
      <xdr:col>46</xdr:col>
      <xdr:colOff>38100</xdr:colOff>
      <xdr:row>58</xdr:row>
      <xdr:rowOff>3535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20062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111083</xdr:rowOff>
    </xdr:from>
    <xdr:to>
      <xdr:col>41</xdr:col>
      <xdr:colOff>101600</xdr:colOff>
      <xdr:row>58</xdr:row>
      <xdr:rowOff>41233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57760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5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64497</xdr:rowOff>
    </xdr:from>
    <xdr:to>
      <xdr:col>36</xdr:col>
      <xdr:colOff>165100</xdr:colOff>
      <xdr:row>57</xdr:row>
      <xdr:rowOff>166097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11174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1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37740</xdr:rowOff>
    </xdr:from>
    <xdr:to>
      <xdr:col>55</xdr:col>
      <xdr:colOff>0</xdr:colOff>
      <xdr:row>78</xdr:row>
      <xdr:rowOff>43273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0840"/>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16892</xdr:rowOff>
    </xdr:from>
    <xdr:to>
      <xdr:col>50</xdr:col>
      <xdr:colOff>114300</xdr:colOff>
      <xdr:row>78</xdr:row>
      <xdr:rowOff>37740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89992"/>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16892</xdr:rowOff>
    </xdr:from>
    <xdr:to>
      <xdr:col>45</xdr:col>
      <xdr:colOff>177800</xdr:colOff>
      <xdr:row>78</xdr:row>
      <xdr:rowOff>22242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89992"/>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147095</xdr:rowOff>
    </xdr:from>
    <xdr:to>
      <xdr:col>41</xdr:col>
      <xdr:colOff>50800</xdr:colOff>
      <xdr:row>78</xdr:row>
      <xdr:rowOff>22242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48745"/>
          <a:ext cx="8890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163923</xdr:rowOff>
    </xdr:from>
    <xdr:to>
      <xdr:col>55</xdr:col>
      <xdr:colOff>50800</xdr:colOff>
      <xdr:row>78</xdr:row>
      <xdr:rowOff>94073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142350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158390</xdr:rowOff>
    </xdr:from>
    <xdr:to>
      <xdr:col>50</xdr:col>
      <xdr:colOff>165100</xdr:colOff>
      <xdr:row>78</xdr:row>
      <xdr:rowOff>88540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79667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137542</xdr:rowOff>
    </xdr:from>
    <xdr:to>
      <xdr:col>46</xdr:col>
      <xdr:colOff>38100</xdr:colOff>
      <xdr:row>78</xdr:row>
      <xdr:rowOff>67692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58819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142892</xdr:rowOff>
    </xdr:from>
    <xdr:to>
      <xdr:col>41</xdr:col>
      <xdr:colOff>101600</xdr:colOff>
      <xdr:row>78</xdr:row>
      <xdr:rowOff>73042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64169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96295</xdr:rowOff>
    </xdr:from>
    <xdr:to>
      <xdr:col>36</xdr:col>
      <xdr:colOff>165100</xdr:colOff>
      <xdr:row>78</xdr:row>
      <xdr:rowOff>26445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17572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138030</xdr:rowOff>
    </xdr:from>
    <xdr:to>
      <xdr:col>55</xdr:col>
      <xdr:colOff>0</xdr:colOff>
      <xdr:row>97</xdr:row>
      <xdr:rowOff>156969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68680"/>
          <a:ext cx="838200" cy="1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138030</xdr:rowOff>
    </xdr:from>
    <xdr:to>
      <xdr:col>50</xdr:col>
      <xdr:colOff>114300</xdr:colOff>
      <xdr:row>97</xdr:row>
      <xdr:rowOff>142753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68680"/>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51276</xdr:rowOff>
    </xdr:from>
    <xdr:to>
      <xdr:col>45</xdr:col>
      <xdr:colOff>177800</xdr:colOff>
      <xdr:row>97</xdr:row>
      <xdr:rowOff>142753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1926"/>
          <a:ext cx="889000" cy="9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51276</xdr:rowOff>
    </xdr:from>
    <xdr:to>
      <xdr:col>41</xdr:col>
      <xdr:colOff>50800</xdr:colOff>
      <xdr:row>97</xdr:row>
      <xdr:rowOff>72127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1926"/>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106169</xdr:rowOff>
    </xdr:from>
    <xdr:to>
      <xdr:col>55</xdr:col>
      <xdr:colOff>50800</xdr:colOff>
      <xdr:row>98</xdr:row>
      <xdr:rowOff>36319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84596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1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87230</xdr:rowOff>
    </xdr:from>
    <xdr:to>
      <xdr:col>50</xdr:col>
      <xdr:colOff>165100</xdr:colOff>
      <xdr:row>98</xdr:row>
      <xdr:rowOff>17380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33907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9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91953</xdr:rowOff>
    </xdr:from>
    <xdr:to>
      <xdr:col>46</xdr:col>
      <xdr:colOff>38100</xdr:colOff>
      <xdr:row>98</xdr:row>
      <xdr:rowOff>22103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38630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9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476</xdr:rowOff>
    </xdr:from>
    <xdr:to>
      <xdr:col>41</xdr:col>
      <xdr:colOff>101600</xdr:colOff>
      <xdr:row>97</xdr:row>
      <xdr:rowOff>102076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118603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0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21327</xdr:rowOff>
    </xdr:from>
    <xdr:to>
      <xdr:col>36</xdr:col>
      <xdr:colOff>165100</xdr:colOff>
      <xdr:row>97</xdr:row>
      <xdr:rowOff>122927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139454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2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157645</xdr:rowOff>
    </xdr:from>
    <xdr:to>
      <xdr:col>85</xdr:col>
      <xdr:colOff>127000</xdr:colOff>
      <xdr:row>38</xdr:row>
      <xdr:rowOff>9958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1295"/>
          <a:ext cx="8382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9958</xdr:rowOff>
    </xdr:from>
    <xdr:to>
      <xdr:col>81</xdr:col>
      <xdr:colOff>50800</xdr:colOff>
      <xdr:row>38</xdr:row>
      <xdr:rowOff>18477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5058"/>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18477</xdr:rowOff>
    </xdr:from>
    <xdr:to>
      <xdr:col>76</xdr:col>
      <xdr:colOff>114300</xdr:colOff>
      <xdr:row>38</xdr:row>
      <xdr:rowOff>27149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3577"/>
          <a:ext cx="8890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27149</xdr:rowOff>
    </xdr:from>
    <xdr:to>
      <xdr:col>71</xdr:col>
      <xdr:colOff>177800</xdr:colOff>
      <xdr:row>38</xdr:row>
      <xdr:rowOff>49209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2249"/>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106845</xdr:rowOff>
    </xdr:from>
    <xdr:to>
      <xdr:col>85</xdr:col>
      <xdr:colOff>177800</xdr:colOff>
      <xdr:row>38</xdr:row>
      <xdr:rowOff>36995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85272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130608</xdr:rowOff>
    </xdr:from>
    <xdr:to>
      <xdr:col>81</xdr:col>
      <xdr:colOff>101600</xdr:colOff>
      <xdr:row>38</xdr:row>
      <xdr:rowOff>60758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51885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139127</xdr:rowOff>
    </xdr:from>
    <xdr:to>
      <xdr:col>76</xdr:col>
      <xdr:colOff>165100</xdr:colOff>
      <xdr:row>38</xdr:row>
      <xdr:rowOff>69277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60404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147799</xdr:rowOff>
    </xdr:from>
    <xdr:to>
      <xdr:col>72</xdr:col>
      <xdr:colOff>38100</xdr:colOff>
      <xdr:row>38</xdr:row>
      <xdr:rowOff>77949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69076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169859</xdr:rowOff>
    </xdr:from>
    <xdr:to>
      <xdr:col>67</xdr:col>
      <xdr:colOff>101600</xdr:colOff>
      <xdr:row>38</xdr:row>
      <xdr:rowOff>100009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1828</xdr:rowOff>
    </xdr:from>
    <xdr:to>
      <xdr:col>85</xdr:col>
      <xdr:colOff>127000</xdr:colOff>
      <xdr:row>58</xdr:row>
      <xdr:rowOff>28713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5928"/>
          <a:ext cx="838200" cy="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28713</xdr:rowOff>
    </xdr:from>
    <xdr:to>
      <xdr:col>81</xdr:col>
      <xdr:colOff>50800</xdr:colOff>
      <xdr:row>58</xdr:row>
      <xdr:rowOff>65767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72813"/>
          <a:ext cx="889000" cy="3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58070</xdr:rowOff>
    </xdr:from>
    <xdr:to>
      <xdr:col>76</xdr:col>
      <xdr:colOff>114300</xdr:colOff>
      <xdr:row>58</xdr:row>
      <xdr:rowOff>65767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02170"/>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58070</xdr:rowOff>
    </xdr:from>
    <xdr:to>
      <xdr:col>71</xdr:col>
      <xdr:colOff>177800</xdr:colOff>
      <xdr:row>58</xdr:row>
      <xdr:rowOff>59275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02170"/>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122478</xdr:rowOff>
    </xdr:from>
    <xdr:to>
      <xdr:col>85</xdr:col>
      <xdr:colOff>177800</xdr:colOff>
      <xdr:row>58</xdr:row>
      <xdr:rowOff>52628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100905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149363</xdr:rowOff>
    </xdr:from>
    <xdr:to>
      <xdr:col>81</xdr:col>
      <xdr:colOff>101600</xdr:colOff>
      <xdr:row>58</xdr:row>
      <xdr:rowOff>79513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70640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1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14967</xdr:rowOff>
    </xdr:from>
    <xdr:to>
      <xdr:col>76</xdr:col>
      <xdr:colOff>165100</xdr:colOff>
      <xdr:row>58</xdr:row>
      <xdr:rowOff>116567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107694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5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7270</xdr:rowOff>
    </xdr:from>
    <xdr:to>
      <xdr:col>72</xdr:col>
      <xdr:colOff>38100</xdr:colOff>
      <xdr:row>58</xdr:row>
      <xdr:rowOff>108870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99997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4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8475</xdr:rowOff>
    </xdr:from>
    <xdr:to>
      <xdr:col>67</xdr:col>
      <xdr:colOff>101600</xdr:colOff>
      <xdr:row>58</xdr:row>
      <xdr:rowOff>110075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101202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4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3476</xdr:rowOff>
    </xdr:from>
    <xdr:to>
      <xdr:col>85</xdr:col>
      <xdr:colOff>127000</xdr:colOff>
      <xdr:row>79</xdr:row>
      <xdr:rowOff>17473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48026"/>
          <a:ext cx="838200" cy="1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17473</xdr:rowOff>
    </xdr:from>
    <xdr:to>
      <xdr:col>81</xdr:col>
      <xdr:colOff>50800</xdr:colOff>
      <xdr:row>79</xdr:row>
      <xdr:rowOff>34240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2023"/>
          <a:ext cx="889000" cy="1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34240</xdr:rowOff>
    </xdr:from>
    <xdr:to>
      <xdr:col>76</xdr:col>
      <xdr:colOff>114300</xdr:colOff>
      <xdr:row>79</xdr:row>
      <xdr:rowOff>36179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8790"/>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36179</xdr:rowOff>
    </xdr:from>
    <xdr:to>
      <xdr:col>71</xdr:col>
      <xdr:colOff>177800</xdr:colOff>
      <xdr:row>79</xdr:row>
      <xdr:rowOff>39007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0729"/>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124126</xdr:rowOff>
    </xdr:from>
    <xdr:to>
      <xdr:col>85</xdr:col>
      <xdr:colOff>177800</xdr:colOff>
      <xdr:row>79</xdr:row>
      <xdr:rowOff>54276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83503</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138123</xdr:rowOff>
    </xdr:from>
    <xdr:to>
      <xdr:col>81</xdr:col>
      <xdr:colOff>101600</xdr:colOff>
      <xdr:row>79</xdr:row>
      <xdr:rowOff>68273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59400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154890</xdr:rowOff>
    </xdr:from>
    <xdr:to>
      <xdr:col>76</xdr:col>
      <xdr:colOff>165100</xdr:colOff>
      <xdr:row>79</xdr:row>
      <xdr:rowOff>85040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76167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156829</xdr:rowOff>
    </xdr:from>
    <xdr:to>
      <xdr:col>72</xdr:col>
      <xdr:colOff>38100</xdr:colOff>
      <xdr:row>79</xdr:row>
      <xdr:rowOff>86979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78106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159657</xdr:rowOff>
    </xdr:from>
    <xdr:to>
      <xdr:col>67</xdr:col>
      <xdr:colOff>101600</xdr:colOff>
      <xdr:row>79</xdr:row>
      <xdr:rowOff>89807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80934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46199</xdr:rowOff>
    </xdr:from>
    <xdr:to>
      <xdr:col>85</xdr:col>
      <xdr:colOff>127000</xdr:colOff>
      <xdr:row>97</xdr:row>
      <xdr:rowOff>56020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76849"/>
          <a:ext cx="8382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46199</xdr:rowOff>
    </xdr:from>
    <xdr:to>
      <xdr:col>81</xdr:col>
      <xdr:colOff>50800</xdr:colOff>
      <xdr:row>97</xdr:row>
      <xdr:rowOff>52312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76849"/>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52312</xdr:rowOff>
    </xdr:from>
    <xdr:to>
      <xdr:col>76</xdr:col>
      <xdr:colOff>114300</xdr:colOff>
      <xdr:row>97</xdr:row>
      <xdr:rowOff>88919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82962"/>
          <a:ext cx="889000" cy="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88919</xdr:rowOff>
    </xdr:from>
    <xdr:to>
      <xdr:col>71</xdr:col>
      <xdr:colOff>177800</xdr:colOff>
      <xdr:row>97</xdr:row>
      <xdr:rowOff>104908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19569"/>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155097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166849</xdr:rowOff>
    </xdr:from>
    <xdr:to>
      <xdr:col>81</xdr:col>
      <xdr:colOff>101600</xdr:colOff>
      <xdr:row>97</xdr:row>
      <xdr:rowOff>96999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113526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4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1512</xdr:rowOff>
    </xdr:from>
    <xdr:to>
      <xdr:col>76</xdr:col>
      <xdr:colOff>165100</xdr:colOff>
      <xdr:row>97</xdr:row>
      <xdr:rowOff>103112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119639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40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38119</xdr:rowOff>
    </xdr:from>
    <xdr:to>
      <xdr:col>72</xdr:col>
      <xdr:colOff>38100</xdr:colOff>
      <xdr:row>97</xdr:row>
      <xdr:rowOff>139719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130846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6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54108</xdr:rowOff>
    </xdr:from>
    <xdr:to>
      <xdr:col>67</xdr:col>
      <xdr:colOff>101600</xdr:colOff>
      <xdr:row>97</xdr:row>
      <xdr:rowOff>155708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146835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民生費は、特別養護老人ホームの指定管理料の増加に伴い繰出金が増加している。</a:t>
          </a:r>
          <a:endParaRPr lang="ja-JP" altLang="ja-JP" sz="1400">
            <a:effectLst/>
          </a:endParaRPr>
        </a:p>
        <a:p>
          <a:r>
            <a:rPr kumimoji="1" lang="ja-JP" altLang="ja-JP" sz="1100">
              <a:solidFill>
                <a:schemeClr val="dk1"/>
              </a:solidFill>
              <a:effectLst/>
              <a:latin typeface="+mn-lt"/>
              <a:ea typeface="+mn-ea"/>
              <a:cs typeface="+mn-cs"/>
            </a:rPr>
            <a:t>農林業費は、基幹産業である農業の振興のため、農作物の試験栽培や後継者の研修、土壌分析等を行う「農業活性化センター」の運営等、町独自の事業を展開していることから支出が多くなっている。</a:t>
          </a:r>
          <a:endParaRPr lang="ja-JP" altLang="ja-JP" sz="1400">
            <a:effectLst/>
          </a:endParaRPr>
        </a:p>
        <a:p>
          <a:r>
            <a:rPr kumimoji="1" lang="ja-JP" altLang="ja-JP" sz="1100">
              <a:solidFill>
                <a:schemeClr val="dk1"/>
              </a:solidFill>
              <a:effectLst/>
              <a:latin typeface="+mn-lt"/>
              <a:ea typeface="+mn-ea"/>
              <a:cs typeface="+mn-cs"/>
            </a:rPr>
            <a:t>災害復旧費は、大雨被害による災害復旧事業を行ったため、例年よりも支出が多くなっている。今後も住民の安心・安全のために適切に予算を確保し災害対策を実施していく。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財政調整基金をはじめとした各種基金の取り崩しが増加しているため、事業の見直しや公営企業会計への繰り出しなど大幅に見直していく。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北海道和寒町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いずれの会計においても黒字となっているが、一般会計からの繰出金で赤字補てんをしている状況にある。</a:t>
          </a:r>
          <a:endParaRPr lang="ja-JP" altLang="ja-JP" sz="1400">
            <a:effectLst/>
          </a:endParaRPr>
        </a:p>
        <a:p>
          <a:r>
            <a:rPr kumimoji="1" lang="ja-JP" altLang="ja-JP" sz="1100">
              <a:solidFill>
                <a:schemeClr val="dk1"/>
              </a:solidFill>
              <a:effectLst/>
              <a:latin typeface="+mn-lt"/>
              <a:ea typeface="+mn-ea"/>
              <a:cs typeface="+mn-cs"/>
            </a:rPr>
            <a:t>今後も公営企業法適用化関連など収入の増加につながらない支出の増加が見込まれることから、健全な財政運営に努める。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4830138</v>
      </c>
      <c r="BO4" s="415"/>
      <c r="BP4" s="415"/>
      <c r="BQ4" s="415"/>
      <c r="BR4" s="415"/>
      <c r="BS4" s="415"/>
      <c r="BT4" s="415"/>
      <c r="BU4" s="416"/>
      <c r="BV4" s="414">
        <v>4691438</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4.7</v>
      </c>
      <c r="DC4" s="589"/>
      <c r="DD4" s="589"/>
      <c r="DE4" s="589"/>
      <c r="DF4" s="589"/>
      <c r="DG4" s="589"/>
      <c r="DH4" s="589"/>
      <c r="DI4" s="590"/>
    </row>
    <row r="5" spans="1:119" ht="18.75" customHeight="1">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4698238</v>
      </c>
      <c r="BO5" s="420"/>
      <c r="BP5" s="420"/>
      <c r="BQ5" s="420"/>
      <c r="BR5" s="420"/>
      <c r="BS5" s="420"/>
      <c r="BT5" s="420"/>
      <c r="BU5" s="421"/>
      <c r="BV5" s="419">
        <v>4558917</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81.8</v>
      </c>
      <c r="CU5" s="390"/>
      <c r="CV5" s="390"/>
      <c r="CW5" s="390"/>
      <c r="CX5" s="390"/>
      <c r="CY5" s="390"/>
      <c r="CZ5" s="390"/>
      <c r="DA5" s="391"/>
      <c r="DB5" s="389">
        <v>82.5</v>
      </c>
      <c r="DC5" s="390"/>
      <c r="DD5" s="390"/>
      <c r="DE5" s="390"/>
      <c r="DF5" s="390"/>
      <c r="DG5" s="390"/>
      <c r="DH5" s="390"/>
      <c r="DI5" s="391"/>
    </row>
    <row r="6" spans="1:119" ht="18.75" customHeight="1">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131900</v>
      </c>
      <c r="BO6" s="420"/>
      <c r="BP6" s="420"/>
      <c r="BQ6" s="420"/>
      <c r="BR6" s="420"/>
      <c r="BS6" s="420"/>
      <c r="BT6" s="420"/>
      <c r="BU6" s="421"/>
      <c r="BV6" s="419">
        <v>132521</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82</v>
      </c>
      <c r="CU6" s="563"/>
      <c r="CV6" s="563"/>
      <c r="CW6" s="563"/>
      <c r="CX6" s="563"/>
      <c r="CY6" s="563"/>
      <c r="CZ6" s="563"/>
      <c r="DA6" s="564"/>
      <c r="DB6" s="562">
        <v>82.8</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5206</v>
      </c>
      <c r="BO7" s="420"/>
      <c r="BP7" s="420"/>
      <c r="BQ7" s="420"/>
      <c r="BR7" s="420"/>
      <c r="BS7" s="420"/>
      <c r="BT7" s="420"/>
      <c r="BU7" s="421"/>
      <c r="BV7" s="419">
        <v>218</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2853894</v>
      </c>
      <c r="CU7" s="420"/>
      <c r="CV7" s="420"/>
      <c r="CW7" s="420"/>
      <c r="CX7" s="420"/>
      <c r="CY7" s="420"/>
      <c r="CZ7" s="420"/>
      <c r="DA7" s="421"/>
      <c r="DB7" s="419">
        <v>2824178</v>
      </c>
      <c r="DC7" s="420"/>
      <c r="DD7" s="420"/>
      <c r="DE7" s="420"/>
      <c r="DF7" s="420"/>
      <c r="DG7" s="420"/>
      <c r="DH7" s="420"/>
      <c r="DI7" s="421"/>
    </row>
    <row r="8" spans="1:119" ht="18.75" customHeight="1" thickBot="1">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126694</v>
      </c>
      <c r="BO8" s="420"/>
      <c r="BP8" s="420"/>
      <c r="BQ8" s="420"/>
      <c r="BR8" s="420"/>
      <c r="BS8" s="420"/>
      <c r="BT8" s="420"/>
      <c r="BU8" s="421"/>
      <c r="BV8" s="419">
        <v>132303</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0.16</v>
      </c>
      <c r="CU8" s="523"/>
      <c r="CV8" s="523"/>
      <c r="CW8" s="523"/>
      <c r="CX8" s="523"/>
      <c r="CY8" s="523"/>
      <c r="CZ8" s="523"/>
      <c r="DA8" s="524"/>
      <c r="DB8" s="522">
        <v>0.16</v>
      </c>
      <c r="DC8" s="523"/>
      <c r="DD8" s="523"/>
      <c r="DE8" s="523"/>
      <c r="DF8" s="523"/>
      <c r="DG8" s="523"/>
      <c r="DH8" s="523"/>
      <c r="DI8" s="524"/>
    </row>
    <row r="9" spans="1:119" ht="18.75" customHeight="1" thickBot="1">
      <c r="A9" s="169"/>
      <c r="B9" s="551" t="s">
        <v>106</v>
      </c>
      <c r="C9" s="552"/>
      <c r="D9" s="552"/>
      <c r="E9" s="552"/>
      <c r="F9" s="552"/>
      <c r="G9" s="552"/>
      <c r="H9" s="552"/>
      <c r="I9" s="552"/>
      <c r="J9" s="552"/>
      <c r="K9" s="472"/>
      <c r="L9" s="553" t="s">
        <v>107</v>
      </c>
      <c r="M9" s="554"/>
      <c r="N9" s="554"/>
      <c r="O9" s="554"/>
      <c r="P9" s="554"/>
      <c r="Q9" s="555"/>
      <c r="R9" s="556">
        <v>3192</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-5609</v>
      </c>
      <c r="BO9" s="420"/>
      <c r="BP9" s="420"/>
      <c r="BQ9" s="420"/>
      <c r="BR9" s="420"/>
      <c r="BS9" s="420"/>
      <c r="BT9" s="420"/>
      <c r="BU9" s="421"/>
      <c r="BV9" s="419">
        <v>14346</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13.7</v>
      </c>
      <c r="CU9" s="390"/>
      <c r="CV9" s="390"/>
      <c r="CW9" s="390"/>
      <c r="CX9" s="390"/>
      <c r="CY9" s="390"/>
      <c r="CZ9" s="390"/>
      <c r="DA9" s="391"/>
      <c r="DB9" s="389">
        <v>14.5</v>
      </c>
      <c r="DC9" s="390"/>
      <c r="DD9" s="390"/>
      <c r="DE9" s="390"/>
      <c r="DF9" s="390"/>
      <c r="DG9" s="390"/>
      <c r="DH9" s="390"/>
      <c r="DI9" s="391"/>
    </row>
    <row r="10" spans="1:119" ht="18.75" customHeight="1" thickBot="1">
      <c r="A10" s="169"/>
      <c r="B10" s="551"/>
      <c r="C10" s="552"/>
      <c r="D10" s="552"/>
      <c r="E10" s="552"/>
      <c r="F10" s="552"/>
      <c r="G10" s="552"/>
      <c r="H10" s="552"/>
      <c r="I10" s="552"/>
      <c r="J10" s="552"/>
      <c r="K10" s="472"/>
      <c r="L10" s="392" t="s">
        <v>112</v>
      </c>
      <c r="M10" s="393"/>
      <c r="N10" s="393"/>
      <c r="O10" s="393"/>
      <c r="P10" s="393"/>
      <c r="Q10" s="394"/>
      <c r="R10" s="395">
        <v>3596</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169407</v>
      </c>
      <c r="BO10" s="420"/>
      <c r="BP10" s="420"/>
      <c r="BQ10" s="420"/>
      <c r="BR10" s="420"/>
      <c r="BS10" s="420"/>
      <c r="BT10" s="420"/>
      <c r="BU10" s="421"/>
      <c r="BV10" s="419">
        <v>3557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2807</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114</v>
      </c>
      <c r="AV12" s="467"/>
      <c r="AW12" s="467"/>
      <c r="AX12" s="467"/>
      <c r="AY12" s="399" t="s">
        <v>128</v>
      </c>
      <c r="AZ12" s="400"/>
      <c r="BA12" s="400"/>
      <c r="BB12" s="400"/>
      <c r="BC12" s="400"/>
      <c r="BD12" s="400"/>
      <c r="BE12" s="400"/>
      <c r="BF12" s="400"/>
      <c r="BG12" s="400"/>
      <c r="BH12" s="400"/>
      <c r="BI12" s="400"/>
      <c r="BJ12" s="400"/>
      <c r="BK12" s="400"/>
      <c r="BL12" s="400"/>
      <c r="BM12" s="401"/>
      <c r="BN12" s="419">
        <v>318207</v>
      </c>
      <c r="BO12" s="420"/>
      <c r="BP12" s="420"/>
      <c r="BQ12" s="420"/>
      <c r="BR12" s="420"/>
      <c r="BS12" s="420"/>
      <c r="BT12" s="420"/>
      <c r="BU12" s="421"/>
      <c r="BV12" s="419">
        <v>216551</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9" t="s">
        <v>130</v>
      </c>
      <c r="N13" s="510"/>
      <c r="O13" s="510"/>
      <c r="P13" s="510"/>
      <c r="Q13" s="511"/>
      <c r="R13" s="512">
        <v>2792</v>
      </c>
      <c r="S13" s="513"/>
      <c r="T13" s="513"/>
      <c r="U13" s="513"/>
      <c r="V13" s="514"/>
      <c r="W13" s="500" t="s">
        <v>131</v>
      </c>
      <c r="X13" s="442"/>
      <c r="Y13" s="442"/>
      <c r="Z13" s="442"/>
      <c r="AA13" s="442"/>
      <c r="AB13" s="443"/>
      <c r="AC13" s="395">
        <v>550</v>
      </c>
      <c r="AD13" s="396"/>
      <c r="AE13" s="396"/>
      <c r="AF13" s="396"/>
      <c r="AG13" s="397"/>
      <c r="AH13" s="395">
        <v>618</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-154409</v>
      </c>
      <c r="BO13" s="420"/>
      <c r="BP13" s="420"/>
      <c r="BQ13" s="420"/>
      <c r="BR13" s="420"/>
      <c r="BS13" s="420"/>
      <c r="BT13" s="420"/>
      <c r="BU13" s="421"/>
      <c r="BV13" s="419">
        <v>-198648</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6.6</v>
      </c>
      <c r="CU13" s="390"/>
      <c r="CV13" s="390"/>
      <c r="CW13" s="390"/>
      <c r="CX13" s="390"/>
      <c r="CY13" s="390"/>
      <c r="CZ13" s="390"/>
      <c r="DA13" s="391"/>
      <c r="DB13" s="389">
        <v>6.3</v>
      </c>
      <c r="DC13" s="390"/>
      <c r="DD13" s="390"/>
      <c r="DE13" s="390"/>
      <c r="DF13" s="390"/>
      <c r="DG13" s="390"/>
      <c r="DH13" s="390"/>
      <c r="DI13" s="391"/>
    </row>
    <row r="14" spans="1:119" ht="18.75" customHeight="1" thickBot="1">
      <c r="A14" s="169"/>
      <c r="B14" s="528"/>
      <c r="C14" s="529"/>
      <c r="D14" s="529"/>
      <c r="E14" s="529"/>
      <c r="F14" s="529"/>
      <c r="G14" s="529"/>
      <c r="H14" s="529"/>
      <c r="I14" s="529"/>
      <c r="J14" s="529"/>
      <c r="K14" s="530"/>
      <c r="L14" s="502" t="s">
        <v>135</v>
      </c>
      <c r="M14" s="546"/>
      <c r="N14" s="546"/>
      <c r="O14" s="546"/>
      <c r="P14" s="546"/>
      <c r="Q14" s="547"/>
      <c r="R14" s="512">
        <v>2903</v>
      </c>
      <c r="S14" s="513"/>
      <c r="T14" s="513"/>
      <c r="U14" s="513"/>
      <c r="V14" s="514"/>
      <c r="W14" s="515"/>
      <c r="X14" s="445"/>
      <c r="Y14" s="445"/>
      <c r="Z14" s="445"/>
      <c r="AA14" s="445"/>
      <c r="AB14" s="446"/>
      <c r="AC14" s="505">
        <v>33.299999999999997</v>
      </c>
      <c r="AD14" s="506"/>
      <c r="AE14" s="506"/>
      <c r="AF14" s="506"/>
      <c r="AG14" s="507"/>
      <c r="AH14" s="505">
        <v>35.299999999999997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9" t="s">
        <v>130</v>
      </c>
      <c r="N15" s="510"/>
      <c r="O15" s="510"/>
      <c r="P15" s="510"/>
      <c r="Q15" s="511"/>
      <c r="R15" s="512">
        <v>2890</v>
      </c>
      <c r="S15" s="513"/>
      <c r="T15" s="513"/>
      <c r="U15" s="513"/>
      <c r="V15" s="514"/>
      <c r="W15" s="500" t="s">
        <v>137</v>
      </c>
      <c r="X15" s="442"/>
      <c r="Y15" s="442"/>
      <c r="Z15" s="442"/>
      <c r="AA15" s="442"/>
      <c r="AB15" s="443"/>
      <c r="AC15" s="395">
        <v>221</v>
      </c>
      <c r="AD15" s="396"/>
      <c r="AE15" s="396"/>
      <c r="AF15" s="396"/>
      <c r="AG15" s="397"/>
      <c r="AH15" s="395">
        <v>240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431346</v>
      </c>
      <c r="BO15" s="415"/>
      <c r="BP15" s="415"/>
      <c r="BQ15" s="415"/>
      <c r="BR15" s="415"/>
      <c r="BS15" s="415"/>
      <c r="BT15" s="415"/>
      <c r="BU15" s="416"/>
      <c r="BV15" s="414">
        <v>431665</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13.4</v>
      </c>
      <c r="AD16" s="506"/>
      <c r="AE16" s="506"/>
      <c r="AF16" s="506"/>
      <c r="AG16" s="507"/>
      <c r="AH16" s="505">
        <v>13.7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2766667</v>
      </c>
      <c r="BO16" s="420"/>
      <c r="BP16" s="420"/>
      <c r="BQ16" s="420"/>
      <c r="BR16" s="420"/>
      <c r="BS16" s="420"/>
      <c r="BT16" s="420"/>
      <c r="BU16" s="421"/>
      <c r="BV16" s="419">
        <v>2729055</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879</v>
      </c>
      <c r="AD17" s="396"/>
      <c r="AE17" s="396"/>
      <c r="AF17" s="396"/>
      <c r="AG17" s="397"/>
      <c r="AH17" s="395">
        <v>892</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513708</v>
      </c>
      <c r="BO17" s="420"/>
      <c r="BP17" s="420"/>
      <c r="BQ17" s="420"/>
      <c r="BR17" s="420"/>
      <c r="BS17" s="420"/>
      <c r="BT17" s="420"/>
      <c r="BU17" s="421"/>
      <c r="BV17" s="419">
        <v>516456</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c r="A18" s="169"/>
      <c r="B18" s="471" t="s">
        <v>147</v>
      </c>
      <c r="C18" s="472"/>
      <c r="D18" s="472"/>
      <c r="E18" s="473"/>
      <c r="F18" s="473"/>
      <c r="G18" s="473"/>
      <c r="H18" s="473"/>
      <c r="I18" s="473"/>
      <c r="J18" s="473"/>
      <c r="K18" s="473"/>
      <c r="L18" s="474">
        <v>225.11</v>
      </c>
      <c r="M18" s="474"/>
      <c r="N18" s="474"/>
      <c r="O18" s="474"/>
      <c r="P18" s="474"/>
      <c r="Q18" s="474"/>
      <c r="R18" s="475"/>
      <c r="S18" s="475"/>
      <c r="T18" s="475"/>
      <c r="U18" s="475"/>
      <c r="V18" s="476"/>
      <c r="W18" s="490"/>
      <c r="X18" s="491"/>
      <c r="Y18" s="491"/>
      <c r="Z18" s="491"/>
      <c r="AA18" s="491"/>
      <c r="AB18" s="501"/>
      <c r="AC18" s="383">
        <v>53.3</v>
      </c>
      <c r="AD18" s="384"/>
      <c r="AE18" s="384"/>
      <c r="AF18" s="384"/>
      <c r="AG18" s="477"/>
      <c r="AH18" s="383">
        <v>51</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2372774</v>
      </c>
      <c r="BO18" s="420"/>
      <c r="BP18" s="420"/>
      <c r="BQ18" s="420"/>
      <c r="BR18" s="420"/>
      <c r="BS18" s="420"/>
      <c r="BT18" s="420"/>
      <c r="BU18" s="421"/>
      <c r="BV18" s="419">
        <v>2337449</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c r="A19" s="169"/>
      <c r="B19" s="471" t="s">
        <v>149</v>
      </c>
      <c r="C19" s="472"/>
      <c r="D19" s="472"/>
      <c r="E19" s="473"/>
      <c r="F19" s="473"/>
      <c r="G19" s="473"/>
      <c r="H19" s="473"/>
      <c r="I19" s="473"/>
      <c r="J19" s="473"/>
      <c r="K19" s="473"/>
      <c r="L19" s="479">
        <v>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3502859</v>
      </c>
      <c r="BO19" s="420"/>
      <c r="BP19" s="420"/>
      <c r="BQ19" s="420"/>
      <c r="BR19" s="420"/>
      <c r="BS19" s="420"/>
      <c r="BT19" s="420"/>
      <c r="BU19" s="421"/>
      <c r="BV19" s="419">
        <v>3517176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c r="A20" s="169"/>
      <c r="B20" s="471" t="s">
        <v>151</v>
      </c>
      <c r="C20" s="472"/>
      <c r="D20" s="472"/>
      <c r="E20" s="473"/>
      <c r="F20" s="473"/>
      <c r="G20" s="473"/>
      <c r="H20" s="473"/>
      <c r="I20" s="473"/>
      <c r="J20" s="473"/>
      <c r="K20" s="473"/>
      <c r="L20" s="479">
        <v>1429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2974295</v>
      </c>
      <c r="BO22" s="415"/>
      <c r="BP22" s="415"/>
      <c r="BQ22" s="415"/>
      <c r="BR22" s="415"/>
      <c r="BS22" s="415"/>
      <c r="BT22" s="415"/>
      <c r="BU22" s="416"/>
      <c r="BV22" s="414">
        <v>3092251</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2955230</v>
      </c>
      <c r="BO23" s="420"/>
      <c r="BP23" s="420"/>
      <c r="BQ23" s="420"/>
      <c r="BR23" s="420"/>
      <c r="BS23" s="420"/>
      <c r="BT23" s="420"/>
      <c r="BU23" s="421"/>
      <c r="BV23" s="419">
        <v>3065099</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c r="A24" s="169"/>
      <c r="B24" s="435"/>
      <c r="C24" s="436"/>
      <c r="D24" s="437"/>
      <c r="E24" s="392" t="s">
        <v>161</v>
      </c>
      <c r="F24" s="393"/>
      <c r="G24" s="393"/>
      <c r="H24" s="393"/>
      <c r="I24" s="393"/>
      <c r="J24" s="393"/>
      <c r="K24" s="394"/>
      <c r="L24" s="395">
        <v>1</v>
      </c>
      <c r="M24" s="396"/>
      <c r="N24" s="396"/>
      <c r="O24" s="396"/>
      <c r="P24" s="397"/>
      <c r="Q24" s="395">
        <v>7100</v>
      </c>
      <c r="R24" s="396"/>
      <c r="S24" s="396"/>
      <c r="T24" s="396"/>
      <c r="U24" s="396"/>
      <c r="V24" s="397"/>
      <c r="W24" s="454"/>
      <c r="X24" s="436"/>
      <c r="Y24" s="437"/>
      <c r="Z24" s="392" t="s">
        <v>162</v>
      </c>
      <c r="AA24" s="393"/>
      <c r="AB24" s="393"/>
      <c r="AC24" s="393"/>
      <c r="AD24" s="393"/>
      <c r="AE24" s="393"/>
      <c r="AF24" s="393"/>
      <c r="AG24" s="394"/>
      <c r="AH24" s="395">
        <v>77</v>
      </c>
      <c r="AI24" s="396"/>
      <c r="AJ24" s="396"/>
      <c r="AK24" s="396"/>
      <c r="AL24" s="397"/>
      <c r="AM24" s="395">
        <v>220528</v>
      </c>
      <c r="AN24" s="396"/>
      <c r="AO24" s="396"/>
      <c r="AP24" s="396"/>
      <c r="AQ24" s="396"/>
      <c r="AR24" s="397"/>
      <c r="AS24" s="395">
        <v>2864</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2034951</v>
      </c>
      <c r="BO24" s="420"/>
      <c r="BP24" s="420"/>
      <c r="BQ24" s="420"/>
      <c r="BR24" s="420"/>
      <c r="BS24" s="420"/>
      <c r="BT24" s="420"/>
      <c r="BU24" s="421"/>
      <c r="BV24" s="419">
        <v>2033891</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c r="A25" s="169"/>
      <c r="B25" s="435"/>
      <c r="C25" s="436"/>
      <c r="D25" s="437"/>
      <c r="E25" s="392" t="s">
        <v>164</v>
      </c>
      <c r="F25" s="393"/>
      <c r="G25" s="393"/>
      <c r="H25" s="393"/>
      <c r="I25" s="393"/>
      <c r="J25" s="393"/>
      <c r="K25" s="394"/>
      <c r="L25" s="395">
        <v>1</v>
      </c>
      <c r="M25" s="396"/>
      <c r="N25" s="396"/>
      <c r="O25" s="396"/>
      <c r="P25" s="397"/>
      <c r="Q25" s="395">
        <v>5940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170665</v>
      </c>
      <c r="BO25" s="415"/>
      <c r="BP25" s="415"/>
      <c r="BQ25" s="415"/>
      <c r="BR25" s="415"/>
      <c r="BS25" s="415"/>
      <c r="BT25" s="415"/>
      <c r="BU25" s="416"/>
      <c r="BV25" s="414">
        <v>125720</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c r="A26" s="169"/>
      <c r="B26" s="435"/>
      <c r="C26" s="436"/>
      <c r="D26" s="437"/>
      <c r="E26" s="392" t="s">
        <v>167</v>
      </c>
      <c r="F26" s="393"/>
      <c r="G26" s="393"/>
      <c r="H26" s="393"/>
      <c r="I26" s="393"/>
      <c r="J26" s="393"/>
      <c r="K26" s="394"/>
      <c r="L26" s="395">
        <v>1</v>
      </c>
      <c r="M26" s="396"/>
      <c r="N26" s="396"/>
      <c r="O26" s="396"/>
      <c r="P26" s="397"/>
      <c r="Q26" s="395">
        <v>5590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c r="A27" s="169"/>
      <c r="B27" s="435"/>
      <c r="C27" s="436"/>
      <c r="D27" s="437"/>
      <c r="E27" s="392" t="s">
        <v>170</v>
      </c>
      <c r="F27" s="393"/>
      <c r="G27" s="393"/>
      <c r="H27" s="393"/>
      <c r="I27" s="393"/>
      <c r="J27" s="393"/>
      <c r="K27" s="394"/>
      <c r="L27" s="395">
        <v>1</v>
      </c>
      <c r="M27" s="396"/>
      <c r="N27" s="396"/>
      <c r="O27" s="396"/>
      <c r="P27" s="397"/>
      <c r="Q27" s="395">
        <v>2460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144687</v>
      </c>
      <c r="BO27" s="423"/>
      <c r="BP27" s="423"/>
      <c r="BQ27" s="423"/>
      <c r="BR27" s="423"/>
      <c r="BS27" s="423"/>
      <c r="BT27" s="423"/>
      <c r="BU27" s="424"/>
      <c r="BV27" s="422">
        <v>144584</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c r="A28" s="169"/>
      <c r="B28" s="435"/>
      <c r="C28" s="436"/>
      <c r="D28" s="437"/>
      <c r="E28" s="392" t="s">
        <v>173</v>
      </c>
      <c r="F28" s="393"/>
      <c r="G28" s="393"/>
      <c r="H28" s="393"/>
      <c r="I28" s="393"/>
      <c r="J28" s="393"/>
      <c r="K28" s="394"/>
      <c r="L28" s="395">
        <v>1</v>
      </c>
      <c r="M28" s="396"/>
      <c r="N28" s="396"/>
      <c r="O28" s="396"/>
      <c r="P28" s="397"/>
      <c r="Q28" s="395">
        <v>1950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942014</v>
      </c>
      <c r="BO28" s="415"/>
      <c r="BP28" s="415"/>
      <c r="BQ28" s="415"/>
      <c r="BR28" s="415"/>
      <c r="BS28" s="415"/>
      <c r="BT28" s="415"/>
      <c r="BU28" s="416"/>
      <c r="BV28" s="414">
        <v>968511</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c r="A29" s="169"/>
      <c r="B29" s="435"/>
      <c r="C29" s="436"/>
      <c r="D29" s="437"/>
      <c r="E29" s="392" t="s">
        <v>176</v>
      </c>
      <c r="F29" s="393"/>
      <c r="G29" s="393"/>
      <c r="H29" s="393"/>
      <c r="I29" s="393"/>
      <c r="J29" s="393"/>
      <c r="K29" s="394"/>
      <c r="L29" s="395">
        <v>7</v>
      </c>
      <c r="M29" s="396"/>
      <c r="N29" s="396"/>
      <c r="O29" s="396"/>
      <c r="P29" s="397"/>
      <c r="Q29" s="395">
        <v>1700</v>
      </c>
      <c r="R29" s="396"/>
      <c r="S29" s="396"/>
      <c r="T29" s="396"/>
      <c r="U29" s="396"/>
      <c r="V29" s="397"/>
      <c r="W29" s="455"/>
      <c r="X29" s="456"/>
      <c r="Y29" s="457"/>
      <c r="Z29" s="392" t="s">
        <v>177</v>
      </c>
      <c r="AA29" s="393"/>
      <c r="AB29" s="393"/>
      <c r="AC29" s="393"/>
      <c r="AD29" s="393"/>
      <c r="AE29" s="393"/>
      <c r="AF29" s="393"/>
      <c r="AG29" s="394"/>
      <c r="AH29" s="395">
        <v>77</v>
      </c>
      <c r="AI29" s="396"/>
      <c r="AJ29" s="396"/>
      <c r="AK29" s="396"/>
      <c r="AL29" s="397"/>
      <c r="AM29" s="395">
        <v>220528</v>
      </c>
      <c r="AN29" s="396"/>
      <c r="AO29" s="396"/>
      <c r="AP29" s="396"/>
      <c r="AQ29" s="396"/>
      <c r="AR29" s="397"/>
      <c r="AS29" s="395">
        <v>2864</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674323</v>
      </c>
      <c r="BO29" s="420"/>
      <c r="BP29" s="420"/>
      <c r="BQ29" s="420"/>
      <c r="BR29" s="420"/>
      <c r="BS29" s="420"/>
      <c r="BT29" s="420"/>
      <c r="BU29" s="421"/>
      <c r="BV29" s="419">
        <v>674110</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97.5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1886912</v>
      </c>
      <c r="BO30" s="423"/>
      <c r="BP30" s="423"/>
      <c r="BQ30" s="423"/>
      <c r="BR30" s="423"/>
      <c r="BS30" s="423"/>
      <c r="BT30" s="423"/>
      <c r="BU30" s="424"/>
      <c r="BV30" s="422">
        <v>1870015</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国民健康保険特別会計（保険事業勘定）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士別地方消防事務組合</v>
      </c>
      <c r="BZ34" s="368"/>
      <c r="CA34" s="368"/>
      <c r="CB34" s="368"/>
      <c r="CC34" s="368"/>
      <c r="CD34" s="368"/>
      <c r="CE34" s="368"/>
      <c r="CF34" s="368"/>
      <c r="CG34" s="368"/>
      <c r="CH34" s="368"/>
      <c r="CI34" s="368"/>
      <c r="CJ34" s="368"/>
      <c r="CK34" s="368"/>
      <c r="CL34" s="368"/>
      <c r="CM34" s="368"/>
      <c r="CN34" s="169"/>
      <c r="CO34" s="367">
        <f>IF(CQ34="","",MAX(C34:D43,U34:V43,AM34:AN43,BE34:BF43,BW34:BX43)+1)</f>
        <v>11</v>
      </c>
      <c r="CP34" s="367"/>
      <c r="CQ34" s="368" t="str">
        <f>IF('各会計、関係団体の財政状況及び健全化判断比率'!BS7="","",'各会計、関係団体の財政状況及び健全化判断比率'!BS7)</f>
        <v>和寒町土地開発公社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国民健康保険特別会計（診療施設勘定）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上川教育研修センター組合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介護保険特別会計（介護サービス事業勘定）</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i+VPxiXRQxRvSJpO1fsbsXriXk2Byuu9e7MFAqAsDcLk1v0vHv1F1P8TvzxX4dNYsiwO8yP819TrW1xK47tv9A==" saltValue="gD57BUEah9Xvl69XEOdV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1" t="s">
        <v>535</v>
      </c>
      <c r="D34" s="1151"/>
      <c r="E34" s="1152"/>
      <c r="F34" s="32">
        <v>3.32</v>
      </c>
      <c r="G34" s="33">
        <v>3.75</v>
      </c>
      <c r="H34" s="33">
        <v>4.1900000000000004</v>
      </c>
      <c r="I34" s="33">
        <v>4.68</v>
      </c>
      <c r="J34" s="34">
        <v>4.43</v>
      </c>
      <c r="K34" s="22"/>
      <c r="L34" s="22"/>
      <c r="M34" s="22"/>
      <c r="N34" s="22"/>
      <c r="O34" s="22"/>
      <c r="P34" s="22"/>
    </row>
    <row r="35" spans="1:16" ht="39" customHeight="1">
      <c r="A35" s="22"/>
      <c r="B35" s="35"/>
      <c r="C35" s="1145" t="s">
        <v>536</v>
      </c>
      <c r="D35" s="1146"/>
      <c r="E35" s="1147"/>
      <c r="F35" s="36">
        <v>1</v>
      </c>
      <c r="G35" s="37">
        <v>1.75</v>
      </c>
      <c r="H35" s="37">
        <v>0</v>
      </c>
      <c r="I35" s="37">
        <v>0.01</v>
      </c>
      <c r="J35" s="38">
        <v>0.78</v>
      </c>
      <c r="K35" s="22"/>
      <c r="L35" s="22"/>
      <c r="M35" s="22"/>
      <c r="N35" s="22"/>
      <c r="O35" s="22"/>
      <c r="P35" s="22"/>
    </row>
    <row r="36" spans="1:16" ht="39" customHeight="1">
      <c r="A36" s="22"/>
      <c r="B36" s="35"/>
      <c r="C36" s="1145" t="s">
        <v>537</v>
      </c>
      <c r="D36" s="1146"/>
      <c r="E36" s="1147"/>
      <c r="F36" s="36" t="s">
        <v>487</v>
      </c>
      <c r="G36" s="37" t="s">
        <v>487</v>
      </c>
      <c r="H36" s="37" t="s">
        <v>487</v>
      </c>
      <c r="I36" s="37" t="s">
        <v>487</v>
      </c>
      <c r="J36" s="38">
        <v>0.55000000000000004</v>
      </c>
      <c r="K36" s="22"/>
      <c r="L36" s="22"/>
      <c r="M36" s="22"/>
      <c r="N36" s="22"/>
      <c r="O36" s="22"/>
      <c r="P36" s="22"/>
    </row>
    <row r="37" spans="1:16" ht="39" customHeight="1">
      <c r="A37" s="22"/>
      <c r="B37" s="35"/>
      <c r="C37" s="1145" t="s">
        <v>538</v>
      </c>
      <c r="D37" s="1146"/>
      <c r="E37" s="1147"/>
      <c r="F37" s="36" t="s">
        <v>487</v>
      </c>
      <c r="G37" s="37">
        <v>0.4</v>
      </c>
      <c r="H37" s="37">
        <v>0.61</v>
      </c>
      <c r="I37" s="37">
        <v>0.47</v>
      </c>
      <c r="J37" s="38">
        <v>0.36</v>
      </c>
      <c r="K37" s="22"/>
      <c r="L37" s="22"/>
      <c r="M37" s="22"/>
      <c r="N37" s="22"/>
      <c r="O37" s="22"/>
      <c r="P37" s="22"/>
    </row>
    <row r="38" spans="1:16" ht="39" customHeight="1">
      <c r="A38" s="22"/>
      <c r="B38" s="35"/>
      <c r="C38" s="1145" t="s">
        <v>539</v>
      </c>
      <c r="D38" s="1146"/>
      <c r="E38" s="1147"/>
      <c r="F38" s="36">
        <v>0.23</v>
      </c>
      <c r="G38" s="37">
        <v>0.28999999999999998</v>
      </c>
      <c r="H38" s="37">
        <v>0.05</v>
      </c>
      <c r="I38" s="37">
        <v>0.27</v>
      </c>
      <c r="J38" s="38">
        <v>0.28000000000000003</v>
      </c>
      <c r="K38" s="22"/>
      <c r="L38" s="22"/>
      <c r="M38" s="22"/>
      <c r="N38" s="22"/>
      <c r="O38" s="22"/>
      <c r="P38" s="22"/>
    </row>
    <row r="39" spans="1:16" ht="39" customHeight="1">
      <c r="A39" s="22"/>
      <c r="B39" s="35"/>
      <c r="C39" s="1145" t="s">
        <v>540</v>
      </c>
      <c r="D39" s="1146"/>
      <c r="E39" s="1147"/>
      <c r="F39" s="36" t="s">
        <v>487</v>
      </c>
      <c r="G39" s="37" t="s">
        <v>487</v>
      </c>
      <c r="H39" s="37" t="s">
        <v>487</v>
      </c>
      <c r="I39" s="37" t="s">
        <v>487</v>
      </c>
      <c r="J39" s="38">
        <v>0.15</v>
      </c>
      <c r="K39" s="22"/>
      <c r="L39" s="22"/>
      <c r="M39" s="22"/>
      <c r="N39" s="22"/>
      <c r="O39" s="22"/>
      <c r="P39" s="22"/>
    </row>
    <row r="40" spans="1:16" ht="39" customHeight="1">
      <c r="A40" s="22"/>
      <c r="B40" s="35"/>
      <c r="C40" s="1145" t="s">
        <v>541</v>
      </c>
      <c r="D40" s="1146"/>
      <c r="E40" s="1147"/>
      <c r="F40" s="36">
        <v>0</v>
      </c>
      <c r="G40" s="37">
        <v>0.02</v>
      </c>
      <c r="H40" s="37">
        <v>0.02</v>
      </c>
      <c r="I40" s="37">
        <v>0.01</v>
      </c>
      <c r="J40" s="38">
        <v>0.03</v>
      </c>
      <c r="K40" s="22"/>
      <c r="L40" s="22"/>
      <c r="M40" s="22"/>
      <c r="N40" s="22"/>
      <c r="O40" s="22"/>
      <c r="P40" s="22"/>
    </row>
    <row r="41" spans="1:16" ht="39" customHeight="1">
      <c r="A41" s="22"/>
      <c r="B41" s="35"/>
      <c r="C41" s="1145" t="s">
        <v>542</v>
      </c>
      <c r="D41" s="1146"/>
      <c r="E41" s="1147"/>
      <c r="F41" s="36">
        <v>0.01</v>
      </c>
      <c r="G41" s="37">
        <v>0</v>
      </c>
      <c r="H41" s="37">
        <v>1.62</v>
      </c>
      <c r="I41" s="37">
        <v>0.67</v>
      </c>
      <c r="J41" s="38">
        <v>0.01</v>
      </c>
      <c r="K41" s="22"/>
      <c r="L41" s="22"/>
      <c r="M41" s="22"/>
      <c r="N41" s="22"/>
      <c r="O41" s="22"/>
      <c r="P41" s="22"/>
    </row>
    <row r="42" spans="1:16" ht="39" customHeight="1">
      <c r="A42" s="22"/>
      <c r="B42" s="39"/>
      <c r="C42" s="1145" t="s">
        <v>543</v>
      </c>
      <c r="D42" s="1146"/>
      <c r="E42" s="1147"/>
      <c r="F42" s="36" t="s">
        <v>487</v>
      </c>
      <c r="G42" s="37" t="s">
        <v>487</v>
      </c>
      <c r="H42" s="37" t="s">
        <v>487</v>
      </c>
      <c r="I42" s="37" t="s">
        <v>487</v>
      </c>
      <c r="J42" s="38" t="s">
        <v>487</v>
      </c>
      <c r="K42" s="22"/>
      <c r="L42" s="22"/>
      <c r="M42" s="22"/>
      <c r="N42" s="22"/>
      <c r="O42" s="22"/>
      <c r="P42" s="22"/>
    </row>
    <row r="43" spans="1:16" ht="39" customHeight="1" thickBot="1">
      <c r="A43" s="22"/>
      <c r="B43" s="40"/>
      <c r="C43" s="1148" t="s">
        <v>544</v>
      </c>
      <c r="D43" s="1149"/>
      <c r="E43" s="1150"/>
      <c r="F43" s="41">
        <v>11.21</v>
      </c>
      <c r="G43" s="42">
        <v>0.5</v>
      </c>
      <c r="H43" s="42">
        <v>0.25</v>
      </c>
      <c r="I43" s="42">
        <v>1.01</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62UwDlugG15B/7VB91jXwbP52g8yKdOmj2aJUN/AV1liOF1CAXa887xynXSCaaxVJ5V/cPibkld23VXcYtKycQ==" saltValue="w+JzoXF4+xz6enHEpaE0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76" t="s">
        <v>9</v>
      </c>
      <c r="C45" s="1177"/>
      <c r="D45" s="58"/>
      <c r="E45" s="1182" t="s">
        <v>10</v>
      </c>
      <c r="F45" s="1182"/>
      <c r="G45" s="1182"/>
      <c r="H45" s="1182"/>
      <c r="I45" s="1182"/>
      <c r="J45" s="1183"/>
      <c r="K45" s="59">
        <v>478</v>
      </c>
      <c r="L45" s="60">
        <v>485</v>
      </c>
      <c r="M45" s="60">
        <v>529</v>
      </c>
      <c r="N45" s="60">
        <v>520</v>
      </c>
      <c r="O45" s="61">
        <v>488</v>
      </c>
      <c r="P45" s="48"/>
      <c r="Q45" s="48"/>
      <c r="R45" s="48"/>
      <c r="S45" s="48"/>
      <c r="T45" s="48"/>
      <c r="U45" s="48"/>
    </row>
    <row r="46" spans="1:21" ht="30.75" customHeight="1">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c r="A48" s="48"/>
      <c r="B48" s="1178"/>
      <c r="C48" s="1179"/>
      <c r="D48" s="62"/>
      <c r="E48" s="1155" t="s">
        <v>13</v>
      </c>
      <c r="F48" s="1155"/>
      <c r="G48" s="1155"/>
      <c r="H48" s="1155"/>
      <c r="I48" s="1155"/>
      <c r="J48" s="1156"/>
      <c r="K48" s="63">
        <v>102</v>
      </c>
      <c r="L48" s="64">
        <v>106</v>
      </c>
      <c r="M48" s="64">
        <v>109</v>
      </c>
      <c r="N48" s="64">
        <v>106</v>
      </c>
      <c r="O48" s="65">
        <v>105</v>
      </c>
      <c r="P48" s="48"/>
      <c r="Q48" s="48"/>
      <c r="R48" s="48"/>
      <c r="S48" s="48"/>
      <c r="T48" s="48"/>
      <c r="U48" s="48"/>
    </row>
    <row r="49" spans="1:21" ht="30.75" customHeight="1">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c r="A50" s="48"/>
      <c r="B50" s="1178"/>
      <c r="C50" s="1179"/>
      <c r="D50" s="62"/>
      <c r="E50" s="1155" t="s">
        <v>15</v>
      </c>
      <c r="F50" s="1155"/>
      <c r="G50" s="1155"/>
      <c r="H50" s="1155"/>
      <c r="I50" s="1155"/>
      <c r="J50" s="1156"/>
      <c r="K50" s="63">
        <v>22</v>
      </c>
      <c r="L50" s="64">
        <v>0</v>
      </c>
      <c r="M50" s="64">
        <v>0</v>
      </c>
      <c r="N50" s="64">
        <v>0</v>
      </c>
      <c r="O50" s="65">
        <v>0</v>
      </c>
      <c r="P50" s="48"/>
      <c r="Q50" s="48"/>
      <c r="R50" s="48"/>
      <c r="S50" s="48"/>
      <c r="T50" s="48"/>
      <c r="U50" s="48"/>
    </row>
    <row r="51" spans="1:21" ht="30.75" customHeight="1">
      <c r="A51" s="48"/>
      <c r="B51" s="1180"/>
      <c r="C51" s="1181"/>
      <c r="D51" s="66"/>
      <c r="E51" s="1155" t="s">
        <v>16</v>
      </c>
      <c r="F51" s="1155"/>
      <c r="G51" s="1155"/>
      <c r="H51" s="1155"/>
      <c r="I51" s="1155"/>
      <c r="J51" s="1156"/>
      <c r="K51" s="63" t="s">
        <v>487</v>
      </c>
      <c r="L51" s="64">
        <v>0</v>
      </c>
      <c r="M51" s="64" t="s">
        <v>487</v>
      </c>
      <c r="N51" s="64">
        <v>0</v>
      </c>
      <c r="O51" s="65">
        <v>0</v>
      </c>
      <c r="P51" s="48"/>
      <c r="Q51" s="48"/>
      <c r="R51" s="48"/>
      <c r="S51" s="48"/>
      <c r="T51" s="48"/>
      <c r="U51" s="48"/>
    </row>
    <row r="52" spans="1:21" ht="30.75" customHeight="1">
      <c r="A52" s="48"/>
      <c r="B52" s="1153" t="s">
        <v>17</v>
      </c>
      <c r="C52" s="1154"/>
      <c r="D52" s="66"/>
      <c r="E52" s="1155" t="s">
        <v>18</v>
      </c>
      <c r="F52" s="1155"/>
      <c r="G52" s="1155"/>
      <c r="H52" s="1155"/>
      <c r="I52" s="1155"/>
      <c r="J52" s="1156"/>
      <c r="K52" s="63">
        <v>500</v>
      </c>
      <c r="L52" s="64">
        <v>457</v>
      </c>
      <c r="M52" s="64">
        <v>475</v>
      </c>
      <c r="N52" s="64">
        <v>465</v>
      </c>
      <c r="O52" s="65">
        <v>446</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102</v>
      </c>
      <c r="L53" s="69">
        <v>134</v>
      </c>
      <c r="M53" s="69">
        <v>163</v>
      </c>
      <c r="N53" s="69">
        <v>161</v>
      </c>
      <c r="O53" s="70">
        <v>147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P+ZDpoX2CCwyCBhBlnsQD4mjRLzjNBoBCHnDClNICoIO//KOIMWI7OdfbHK1Kgis4e8LVrhHH5QpMoLYdH4Q==" saltValue="Y2+RTmxsTbEaXVPbtg04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196" t="s">
        <v>30</v>
      </c>
      <c r="C41" s="1197"/>
      <c r="D41" s="105"/>
      <c r="E41" s="1198" t="s">
        <v>31</v>
      </c>
      <c r="F41" s="1198"/>
      <c r="G41" s="1198"/>
      <c r="H41" s="1199"/>
      <c r="I41" s="343">
        <v>3686</v>
      </c>
      <c r="J41" s="344">
        <v>3616</v>
      </c>
      <c r="K41" s="344">
        <v>3376</v>
      </c>
      <c r="L41" s="344">
        <v>3092</v>
      </c>
      <c r="M41" s="345">
        <v>2974</v>
      </c>
    </row>
    <row r="42" spans="2:13" ht="27.75" customHeight="1">
      <c r="B42" s="1186"/>
      <c r="C42" s="1187"/>
      <c r="D42" s="106"/>
      <c r="E42" s="1190" t="s">
        <v>32</v>
      </c>
      <c r="F42" s="1190"/>
      <c r="G42" s="1190"/>
      <c r="H42" s="1191"/>
      <c r="I42" s="346" t="s">
        <v>487</v>
      </c>
      <c r="J42" s="347" t="s">
        <v>487</v>
      </c>
      <c r="K42" s="347" t="s">
        <v>487</v>
      </c>
      <c r="L42" s="347" t="s">
        <v>487</v>
      </c>
      <c r="M42" s="348" t="s">
        <v>487</v>
      </c>
    </row>
    <row r="43" spans="2:13" ht="27.75" customHeight="1">
      <c r="B43" s="1186"/>
      <c r="C43" s="1187"/>
      <c r="D43" s="106"/>
      <c r="E43" s="1190" t="s">
        <v>33</v>
      </c>
      <c r="F43" s="1190"/>
      <c r="G43" s="1190"/>
      <c r="H43" s="1191"/>
      <c r="I43" s="346">
        <v>878</v>
      </c>
      <c r="J43" s="347">
        <v>961</v>
      </c>
      <c r="K43" s="347">
        <v>913</v>
      </c>
      <c r="L43" s="347">
        <v>855</v>
      </c>
      <c r="M43" s="348">
        <v>855</v>
      </c>
    </row>
    <row r="44" spans="2:13" ht="27.75" customHeight="1">
      <c r="B44" s="1186"/>
      <c r="C44" s="1187"/>
      <c r="D44" s="106"/>
      <c r="E44" s="1190" t="s">
        <v>34</v>
      </c>
      <c r="F44" s="1190"/>
      <c r="G44" s="1190"/>
      <c r="H44" s="1191"/>
      <c r="I44" s="346" t="s">
        <v>487</v>
      </c>
      <c r="J44" s="347" t="s">
        <v>487</v>
      </c>
      <c r="K44" s="347" t="s">
        <v>487</v>
      </c>
      <c r="L44" s="347" t="s">
        <v>487</v>
      </c>
      <c r="M44" s="348" t="s">
        <v>487</v>
      </c>
    </row>
    <row r="45" spans="2:13" ht="27.75" customHeight="1">
      <c r="B45" s="1186"/>
      <c r="C45" s="1187"/>
      <c r="D45" s="106"/>
      <c r="E45" s="1190" t="s">
        <v>35</v>
      </c>
      <c r="F45" s="1190"/>
      <c r="G45" s="1190"/>
      <c r="H45" s="1191"/>
      <c r="I45" s="346">
        <v>547</v>
      </c>
      <c r="J45" s="347">
        <v>664</v>
      </c>
      <c r="K45" s="347">
        <v>599</v>
      </c>
      <c r="L45" s="347">
        <v>657</v>
      </c>
      <c r="M45" s="348">
        <v>683</v>
      </c>
    </row>
    <row r="46" spans="2:13" ht="27.75" customHeight="1">
      <c r="B46" s="1186"/>
      <c r="C46" s="1187"/>
      <c r="D46" s="107"/>
      <c r="E46" s="1190" t="s">
        <v>36</v>
      </c>
      <c r="F46" s="1190"/>
      <c r="G46" s="1190"/>
      <c r="H46" s="1191"/>
      <c r="I46" s="346" t="s">
        <v>487</v>
      </c>
      <c r="J46" s="347" t="s">
        <v>487</v>
      </c>
      <c r="K46" s="347" t="s">
        <v>487</v>
      </c>
      <c r="L46" s="347" t="s">
        <v>487</v>
      </c>
      <c r="M46" s="348" t="s">
        <v>487</v>
      </c>
    </row>
    <row r="47" spans="2:13" ht="27.75" customHeight="1">
      <c r="B47" s="1186"/>
      <c r="C47" s="1187"/>
      <c r="D47" s="108"/>
      <c r="E47" s="1200" t="s">
        <v>37</v>
      </c>
      <c r="F47" s="1201"/>
      <c r="G47" s="1201"/>
      <c r="H47" s="1202"/>
      <c r="I47" s="346" t="s">
        <v>487</v>
      </c>
      <c r="J47" s="347" t="s">
        <v>487</v>
      </c>
      <c r="K47" s="347" t="s">
        <v>487</v>
      </c>
      <c r="L47" s="347" t="s">
        <v>487</v>
      </c>
      <c r="M47" s="348" t="s">
        <v>487</v>
      </c>
    </row>
    <row r="48" spans="2:13" ht="27.75" customHeight="1">
      <c r="B48" s="1186"/>
      <c r="C48" s="1187"/>
      <c r="D48" s="106"/>
      <c r="E48" s="1190" t="s">
        <v>38</v>
      </c>
      <c r="F48" s="1190"/>
      <c r="G48" s="1190"/>
      <c r="H48" s="1191"/>
      <c r="I48" s="346" t="s">
        <v>487</v>
      </c>
      <c r="J48" s="347" t="s">
        <v>487</v>
      </c>
      <c r="K48" s="347" t="s">
        <v>487</v>
      </c>
      <c r="L48" s="347" t="s">
        <v>487</v>
      </c>
      <c r="M48" s="348" t="s">
        <v>487</v>
      </c>
    </row>
    <row r="49" spans="2:13" ht="27.75" customHeight="1">
      <c r="B49" s="1188"/>
      <c r="C49" s="1189"/>
      <c r="D49" s="106"/>
      <c r="E49" s="1190" t="s">
        <v>39</v>
      </c>
      <c r="F49" s="1190"/>
      <c r="G49" s="1190"/>
      <c r="H49" s="1191"/>
      <c r="I49" s="346" t="s">
        <v>487</v>
      </c>
      <c r="J49" s="347" t="s">
        <v>487</v>
      </c>
      <c r="K49" s="347" t="s">
        <v>487</v>
      </c>
      <c r="L49" s="347" t="s">
        <v>487</v>
      </c>
      <c r="M49" s="348" t="s">
        <v>487</v>
      </c>
    </row>
    <row r="50" spans="2:13" ht="27.75" customHeight="1">
      <c r="B50" s="1184" t="s">
        <v>40</v>
      </c>
      <c r="C50" s="1185"/>
      <c r="D50" s="109"/>
      <c r="E50" s="1190" t="s">
        <v>41</v>
      </c>
      <c r="F50" s="1190"/>
      <c r="G50" s="1190"/>
      <c r="H50" s="1191"/>
      <c r="I50" s="346">
        <v>3432</v>
      </c>
      <c r="J50" s="347">
        <v>3985</v>
      </c>
      <c r="K50" s="347">
        <v>4042</v>
      </c>
      <c r="L50" s="347">
        <v>3922</v>
      </c>
      <c r="M50" s="348">
        <v>3916</v>
      </c>
    </row>
    <row r="51" spans="2:13" ht="27.75" customHeight="1">
      <c r="B51" s="1186"/>
      <c r="C51" s="1187"/>
      <c r="D51" s="106"/>
      <c r="E51" s="1190" t="s">
        <v>42</v>
      </c>
      <c r="F51" s="1190"/>
      <c r="G51" s="1190"/>
      <c r="H51" s="1191"/>
      <c r="I51" s="346" t="s">
        <v>487</v>
      </c>
      <c r="J51" s="347" t="s">
        <v>487</v>
      </c>
      <c r="K51" s="347" t="s">
        <v>487</v>
      </c>
      <c r="L51" s="347" t="s">
        <v>487</v>
      </c>
      <c r="M51" s="348" t="s">
        <v>487</v>
      </c>
    </row>
    <row r="52" spans="2:13" ht="27.75" customHeight="1">
      <c r="B52" s="1188"/>
      <c r="C52" s="1189"/>
      <c r="D52" s="106"/>
      <c r="E52" s="1190" t="s">
        <v>43</v>
      </c>
      <c r="F52" s="1190"/>
      <c r="G52" s="1190"/>
      <c r="H52" s="1191"/>
      <c r="I52" s="346">
        <v>3569</v>
      </c>
      <c r="J52" s="347">
        <v>3537</v>
      </c>
      <c r="K52" s="347">
        <v>3284</v>
      </c>
      <c r="L52" s="347">
        <v>3028</v>
      </c>
      <c r="M52" s="348">
        <v>2830</v>
      </c>
    </row>
    <row r="53" spans="2:13" ht="27.75" customHeight="1" thickBot="1">
      <c r="B53" s="1192" t="s">
        <v>19</v>
      </c>
      <c r="C53" s="1193"/>
      <c r="D53" s="110"/>
      <c r="E53" s="1194" t="s">
        <v>44</v>
      </c>
      <c r="F53" s="1194"/>
      <c r="G53" s="1194"/>
      <c r="H53" s="1195"/>
      <c r="I53" s="349">
        <v>-1890</v>
      </c>
      <c r="J53" s="350">
        <v>-2282</v>
      </c>
      <c r="K53" s="350">
        <v>-2439</v>
      </c>
      <c r="L53" s="350">
        <v>-2346</v>
      </c>
      <c r="M53" s="351">
        <v>-2234</v>
      </c>
    </row>
    <row r="54" spans="2:13" ht="27.75" customHeight="1">
      <c r="B54" s="111"/>
      <c r="C54" s="112"/>
      <c r="D54" s="112"/>
      <c r="E54" s="113"/>
      <c r="F54" s="113"/>
      <c r="G54" s="113"/>
      <c r="H54" s="113"/>
      <c r="I54" s="114"/>
      <c r="J54" s="114"/>
      <c r="K54" s="114"/>
      <c r="L54" s="114"/>
      <c r="M54" s="114"/>
    </row>
    <row r="55" spans="2:13"/>
  </sheetData>
  <sheetProtection algorithmName="SHA-512" hashValue="I6mxKlU4xHdIWxG9TfBYFGfNOqWDIM8llg/iK+Od7TFB8Ms/iHmAo5VJT3DrK+fMfK3MpO7HZD7JFsozCVdzqA==" saltValue="tjbtncUhiwEJTBOEyT8U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11" t="s">
        <v>46</v>
      </c>
      <c r="D55" s="1211"/>
      <c r="E55" s="1212"/>
      <c r="F55" s="352">
        <v>1074</v>
      </c>
      <c r="G55" s="352">
        <v>969</v>
      </c>
      <c r="H55" s="353">
        <v>942</v>
      </c>
    </row>
    <row r="56" spans="2:8" ht="52.5" customHeight="1">
      <c r="B56" s="122"/>
      <c r="C56" s="1213" t="s">
        <v>47</v>
      </c>
      <c r="D56" s="1213"/>
      <c r="E56" s="1214"/>
      <c r="F56" s="354">
        <v>689</v>
      </c>
      <c r="G56" s="354">
        <v>674</v>
      </c>
      <c r="H56" s="355">
        <v>674</v>
      </c>
    </row>
    <row r="57" spans="2:8" ht="53.25" customHeight="1">
      <c r="B57" s="122"/>
      <c r="C57" s="1215" t="s">
        <v>48</v>
      </c>
      <c r="D57" s="1215"/>
      <c r="E57" s="1216"/>
      <c r="F57" s="356">
        <v>1860</v>
      </c>
      <c r="G57" s="356">
        <v>1870</v>
      </c>
      <c r="H57" s="357">
        <v>1887</v>
      </c>
    </row>
    <row r="58" spans="2:8" ht="45.75" customHeight="1">
      <c r="B58" s="123"/>
      <c r="C58" s="1203" t="s">
        <v>550</v>
      </c>
      <c r="D58" s="1204"/>
      <c r="E58" s="1205"/>
      <c r="F58" s="358">
        <v>992</v>
      </c>
      <c r="G58" s="358">
        <v>983</v>
      </c>
      <c r="H58" s="359">
        <v>984</v>
      </c>
    </row>
    <row r="59" spans="2:8" ht="45.75" customHeight="1">
      <c r="B59" s="123"/>
      <c r="C59" s="1203" t="s">
        <v>551</v>
      </c>
      <c r="D59" s="1204"/>
      <c r="E59" s="1205"/>
      <c r="F59" s="358">
        <v>340</v>
      </c>
      <c r="G59" s="358">
        <v>338</v>
      </c>
      <c r="H59" s="359">
        <v>333</v>
      </c>
    </row>
    <row r="60" spans="2:8" ht="45.75" customHeight="1">
      <c r="B60" s="123"/>
      <c r="C60" s="1203" t="s">
        <v>552</v>
      </c>
      <c r="D60" s="1204"/>
      <c r="E60" s="1205"/>
      <c r="F60" s="358">
        <v>211</v>
      </c>
      <c r="G60" s="358">
        <v>223</v>
      </c>
      <c r="H60" s="359">
        <v>235</v>
      </c>
    </row>
    <row r="61" spans="2:8" ht="45.75" customHeight="1">
      <c r="B61" s="123"/>
      <c r="C61" s="1203" t="s">
        <v>553</v>
      </c>
      <c r="D61" s="1204"/>
      <c r="E61" s="1205"/>
      <c r="F61" s="358">
        <v>155</v>
      </c>
      <c r="G61" s="358">
        <v>155</v>
      </c>
      <c r="H61" s="359">
        <v>155</v>
      </c>
    </row>
    <row r="62" spans="2:8" ht="45.75" customHeight="1" thickBot="1">
      <c r="B62" s="124"/>
      <c r="C62" s="1206" t="s">
        <v>554</v>
      </c>
      <c r="D62" s="1207"/>
      <c r="E62" s="1208"/>
      <c r="F62" s="360">
        <v>71</v>
      </c>
      <c r="G62" s="360">
        <v>82</v>
      </c>
      <c r="H62" s="361">
        <v>95</v>
      </c>
    </row>
    <row r="63" spans="2:8" ht="52.5" customHeight="1" thickBot="1">
      <c r="B63" s="125"/>
      <c r="C63" s="1209" t="s">
        <v>49</v>
      </c>
      <c r="D63" s="1209"/>
      <c r="E63" s="1210"/>
      <c r="F63" s="362">
        <v>3622</v>
      </c>
      <c r="G63" s="362">
        <v>3513</v>
      </c>
      <c r="H63" s="363">
        <v>3503</v>
      </c>
    </row>
    <row r="64" spans="2:8"/>
  </sheetData>
  <sheetProtection algorithmName="SHA-512" hashValue="VuN2CI+ati7nH/f81HWra6D+V1rArubWWe3ekxanYYzqhp7oRVFk4BSud77RXxTpJfhQMiHg14JBG5D64WBW6Q==" saltValue="MbKQd89qofL5kvjaWoHV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525</v>
      </c>
      <c r="G2" s="139"/>
      <c r="H2" s="140"/>
    </row>
    <row r="3" spans="1:8">
      <c r="A3" s="136" t="s">
        <v>518</v>
      </c>
      <c r="B3" s="141"/>
      <c r="C3" s="142"/>
      <c r="D3" s="143">
        <v>247652</v>
      </c>
      <c r="E3" s="144"/>
      <c r="F3" s="145">
        <v>301035</v>
      </c>
      <c r="G3" s="146"/>
      <c r="H3" s="147"/>
    </row>
    <row r="4" spans="1:8">
      <c r="A4" s="148"/>
      <c r="B4" s="149"/>
      <c r="C4" s="150"/>
      <c r="D4" s="151">
        <v>147274</v>
      </c>
      <c r="E4" s="152"/>
      <c r="F4" s="153">
        <v>154376</v>
      </c>
      <c r="G4" s="154"/>
      <c r="H4" s="155"/>
    </row>
    <row r="5" spans="1:8">
      <c r="A5" s="136" t="s">
        <v>520</v>
      </c>
      <c r="B5" s="141"/>
      <c r="C5" s="142"/>
      <c r="D5" s="143">
        <v>210331</v>
      </c>
      <c r="E5" s="144"/>
      <c r="F5" s="145">
        <v>277467</v>
      </c>
      <c r="G5" s="146"/>
      <c r="H5" s="147"/>
    </row>
    <row r="6" spans="1:8">
      <c r="A6" s="148"/>
      <c r="B6" s="149"/>
      <c r="C6" s="150"/>
      <c r="D6" s="151">
        <v>64224</v>
      </c>
      <c r="E6" s="152"/>
      <c r="F6" s="153">
        <v>128378</v>
      </c>
      <c r="G6" s="154"/>
      <c r="H6" s="155"/>
    </row>
    <row r="7" spans="1:8">
      <c r="A7" s="136" t="s">
        <v>521</v>
      </c>
      <c r="B7" s="141"/>
      <c r="C7" s="142"/>
      <c r="D7" s="143">
        <v>252989</v>
      </c>
      <c r="E7" s="144"/>
      <c r="F7" s="145">
        <v>282256</v>
      </c>
      <c r="G7" s="146"/>
      <c r="H7" s="147"/>
    </row>
    <row r="8" spans="1:8">
      <c r="A8" s="148"/>
      <c r="B8" s="149"/>
      <c r="C8" s="150"/>
      <c r="D8" s="151">
        <v>197650</v>
      </c>
      <c r="E8" s="152"/>
      <c r="F8" s="153">
        <v>145453</v>
      </c>
      <c r="G8" s="154"/>
      <c r="H8" s="155"/>
    </row>
    <row r="9" spans="1:8">
      <c r="A9" s="136" t="s">
        <v>522</v>
      </c>
      <c r="B9" s="141"/>
      <c r="C9" s="142"/>
      <c r="D9" s="143">
        <v>145149</v>
      </c>
      <c r="E9" s="144"/>
      <c r="F9" s="145">
        <v>295341</v>
      </c>
      <c r="G9" s="146"/>
      <c r="H9" s="147"/>
    </row>
    <row r="10" spans="1:8">
      <c r="A10" s="148"/>
      <c r="B10" s="149"/>
      <c r="C10" s="150"/>
      <c r="D10" s="151">
        <v>97262</v>
      </c>
      <c r="E10" s="152"/>
      <c r="F10" s="153">
        <v>137402</v>
      </c>
      <c r="G10" s="154"/>
      <c r="H10" s="155"/>
    </row>
    <row r="11" spans="1:8">
      <c r="A11" s="136" t="s">
        <v>523</v>
      </c>
      <c r="B11" s="141"/>
      <c r="C11" s="142"/>
      <c r="D11" s="143">
        <v>153057</v>
      </c>
      <c r="E11" s="144"/>
      <c r="F11" s="145">
        <v>292845</v>
      </c>
      <c r="G11" s="146"/>
      <c r="H11" s="147"/>
    </row>
    <row r="12" spans="1:8">
      <c r="A12" s="148"/>
      <c r="B12" s="149"/>
      <c r="C12" s="156"/>
      <c r="D12" s="151">
        <v>99844</v>
      </c>
      <c r="E12" s="152"/>
      <c r="F12" s="153">
        <v>143187</v>
      </c>
      <c r="G12" s="154"/>
      <c r="H12" s="155"/>
    </row>
    <row r="13" spans="1:8">
      <c r="A13" s="136"/>
      <c r="B13" s="141"/>
      <c r="C13" s="157"/>
      <c r="D13" s="158">
        <v>201836</v>
      </c>
      <c r="E13" s="159"/>
      <c r="F13" s="160">
        <v>289789</v>
      </c>
      <c r="G13" s="161"/>
      <c r="H13" s="147"/>
    </row>
    <row r="14" spans="1:8">
      <c r="A14" s="148"/>
      <c r="B14" s="149"/>
      <c r="C14" s="150"/>
      <c r="D14" s="151">
        <v>121251</v>
      </c>
      <c r="E14" s="152"/>
      <c r="F14" s="153">
        <v>141759</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3.33</v>
      </c>
      <c r="C19" s="162">
        <f>ROUND(VALUE(SUBSTITUTE(実質収支比率等に係る経年分析!G$48,"▲","-")),2)</f>
        <v>3.75</v>
      </c>
      <c r="D19" s="162">
        <f>ROUND(VALUE(SUBSTITUTE(実質収支比率等に係る経年分析!H$48,"▲","-")),2)</f>
        <v>4.1900000000000004</v>
      </c>
      <c r="E19" s="162">
        <f>ROUND(VALUE(SUBSTITUTE(実質収支比率等に係る経年分析!I$48,"▲","-")),2)</f>
        <v>4.68</v>
      </c>
      <c r="F19" s="162">
        <f>ROUND(VALUE(SUBSTITUTE(実質収支比率等に係る経年分析!J$48,"▲","-")),2)</f>
        <v>4.4400000000000004</v>
      </c>
    </row>
    <row r="20" spans="1:11">
      <c r="A20" s="162" t="s">
        <v>53</v>
      </c>
      <c r="B20" s="162">
        <f>ROUND(VALUE(SUBSTITUTE(実質収支比率等に係る経年分析!F$47,"▲","-")),2)</f>
        <v>28.47</v>
      </c>
      <c r="C20" s="162">
        <f>ROUND(VALUE(SUBSTITUTE(実質収支比率等に係る経年分析!G$47,"▲","-")),2)</f>
        <v>35.049999999999997</v>
      </c>
      <c r="D20" s="162">
        <f>ROUND(VALUE(SUBSTITUTE(実質収支比率等に係る経年分析!H$47,"▲","-")),2)</f>
        <v>38.15</v>
      </c>
      <c r="E20" s="162">
        <f>ROUND(VALUE(SUBSTITUTE(実質収支比率等に係る経年分析!I$47,"▲","-")),2)</f>
        <v>34.29</v>
      </c>
      <c r="F20" s="162">
        <f>ROUND(VALUE(SUBSTITUTE(実質収支比率等に係る経年分析!J$47,"▲","-")),2)</f>
        <v>33.01</v>
      </c>
    </row>
    <row r="21" spans="1:11">
      <c r="A21" s="162" t="s">
        <v>54</v>
      </c>
      <c r="B21" s="162">
        <f>IF(ISNUMBER(VALUE(SUBSTITUTE(実質収支比率等に係る経年分析!F$49,"▲","-"))),ROUND(VALUE(SUBSTITUTE(実質収支比率等に係る経年分析!F$49,"▲","-")),2),NA())</f>
        <v>-1.43</v>
      </c>
      <c r="C21" s="162">
        <f>IF(ISNUMBER(VALUE(SUBSTITUTE(実質収支比率等に係る経年分析!G$49,"▲","-"))),ROUND(VALUE(SUBSTITUTE(実質収支比率等に係る経年分析!G$49,"▲","-")),2),NA())</f>
        <v>9.06</v>
      </c>
      <c r="D21" s="162">
        <f>IF(ISNUMBER(VALUE(SUBSTITUTE(実質収支比率等に係る経年分析!H$49,"▲","-"))),ROUND(VALUE(SUBSTITUTE(実質収支比率等に係る経年分析!H$49,"▲","-")),2),NA())</f>
        <v>-1.35</v>
      </c>
      <c r="E21" s="162">
        <f>IF(ISNUMBER(VALUE(SUBSTITUTE(実質収支比率等に係る経年分析!I$49,"▲","-"))),ROUND(VALUE(SUBSTITUTE(実質収支比率等に係る経年分析!I$49,"▲","-")),2),NA())</f>
        <v>-7.03</v>
      </c>
      <c r="F21" s="162">
        <f>IF(ISNUMBER(VALUE(SUBSTITUTE(実質収支比率等に係る経年分析!J$49,"▲","-"))),ROUND(VALUE(SUBSTITUTE(実質収支比率等に係る経年分析!J$49,"▲","-")),2),NA())</f>
        <v>-5.41</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1.62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0.67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c r="A32" s="163" t="str">
        <f>IF(連結実質赤字比率に係る赤字・黒字の構成分析!C$38="",NA(),連結実質赤字比率に係る赤字・黒字の構成分析!C$38)</f>
        <v>国民健康保険特別会計（保険事業勘定）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c r="A33" s="163" t="str">
        <f>IF(連結実質赤字比率に係る赤字・黒字の構成分析!C$37="",NA(),連結実質赤字比率に係る赤字・黒字の構成分析!C$37)</f>
        <v>国民健康保険特別会計（診療施設勘定）</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0.36</v>
      </c>
    </row>
    <row r="34" spans="1:16">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0.55000000000000004</v>
      </c>
    </row>
    <row r="35" spans="1:16">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0.78</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4.1900000000000004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4.68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4.43</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500</v>
      </c>
      <c r="E42" s="164"/>
      <c r="F42" s="164"/>
      <c r="G42" s="164">
        <f>'実質公債費比率（分子）の構造'!L$52</f>
        <v>457</v>
      </c>
      <c r="H42" s="164"/>
      <c r="I42" s="164"/>
      <c r="J42" s="164">
        <f>'実質公債費比率（分子）の構造'!M$52</f>
        <v>475</v>
      </c>
      <c r="K42" s="164"/>
      <c r="L42" s="164"/>
      <c r="M42" s="164">
        <f>'実質公債費比率（分子）の構造'!N$52</f>
        <v>465</v>
      </c>
      <c r="N42" s="164"/>
      <c r="O42" s="164"/>
      <c r="P42" s="164">
        <f>'実質公債費比率（分子）の構造'!O$52</f>
        <v>446</v>
      </c>
    </row>
    <row r="43" spans="1:16">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c r="A44" s="164" t="s">
        <v>62</v>
      </c>
      <c r="B44" s="164">
        <f>'実質公債費比率（分子）の構造'!K$50</f>
        <v>22</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64</v>
      </c>
      <c r="B46" s="164">
        <f>'実質公債費比率（分子）の構造'!K$48</f>
        <v>102</v>
      </c>
      <c r="C46" s="164"/>
      <c r="D46" s="164"/>
      <c r="E46" s="164">
        <f>'実質公債費比率（分子）の構造'!L$48</f>
        <v>106</v>
      </c>
      <c r="F46" s="164"/>
      <c r="G46" s="164"/>
      <c r="H46" s="164">
        <f>'実質公債費比率（分子）の構造'!M$48</f>
        <v>109</v>
      </c>
      <c r="I46" s="164"/>
      <c r="J46" s="164"/>
      <c r="K46" s="164">
        <f>'実質公債費比率（分子）の構造'!N$48</f>
        <v>106</v>
      </c>
      <c r="L46" s="164"/>
      <c r="M46" s="164"/>
      <c r="N46" s="164">
        <f>'実質公債費比率（分子）の構造'!O$48</f>
        <v>105</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478</v>
      </c>
      <c r="C49" s="164"/>
      <c r="D49" s="164"/>
      <c r="E49" s="164">
        <f>'実質公債費比率（分子）の構造'!L$45</f>
        <v>485</v>
      </c>
      <c r="F49" s="164"/>
      <c r="G49" s="164"/>
      <c r="H49" s="164">
        <f>'実質公債費比率（分子）の構造'!M$45</f>
        <v>529</v>
      </c>
      <c r="I49" s="164"/>
      <c r="J49" s="164"/>
      <c r="K49" s="164">
        <f>'実質公債費比率（分子）の構造'!N$45</f>
        <v>520</v>
      </c>
      <c r="L49" s="164"/>
      <c r="M49" s="164"/>
      <c r="N49" s="164">
        <f>'実質公債費比率（分子）の構造'!O$45</f>
        <v>488</v>
      </c>
      <c r="O49" s="164"/>
      <c r="P49" s="164"/>
    </row>
    <row r="50" spans="1:16">
      <c r="A50" s="164" t="s">
        <v>67</v>
      </c>
      <c r="B50" s="164" t="e">
        <f>NA()</f>
        <v>#N/A</v>
      </c>
      <c r="C50" s="164">
        <f>IF(ISNUMBER('実質公債費比率（分子）の構造'!K$53),'実質公債費比率（分子）の構造'!K$53,NA())</f>
        <v>102</v>
      </c>
      <c r="D50" s="164" t="e">
        <f>NA()</f>
        <v>#N/A</v>
      </c>
      <c r="E50" s="164" t="e">
        <f>NA()</f>
        <v>#N/A</v>
      </c>
      <c r="F50" s="164">
        <f>IF(ISNUMBER('実質公債費比率（分子）の構造'!L$53),'実質公債費比率（分子）の構造'!L$53,NA())</f>
        <v>134</v>
      </c>
      <c r="G50" s="164" t="e">
        <f>NA()</f>
        <v>#N/A</v>
      </c>
      <c r="H50" s="164" t="e">
        <f>NA()</f>
        <v>#N/A</v>
      </c>
      <c r="I50" s="164">
        <f>IF(ISNUMBER('実質公債費比率（分子）の構造'!M$53),'実質公債費比率（分子）の構造'!M$53,NA())</f>
        <v>163</v>
      </c>
      <c r="J50" s="164" t="e">
        <f>NA()</f>
        <v>#N/A</v>
      </c>
      <c r="K50" s="164" t="e">
        <f>NA()</f>
        <v>#N/A</v>
      </c>
      <c r="L50" s="164">
        <f>IF(ISNUMBER('実質公債費比率（分子）の構造'!N$53),'実質公債費比率（分子）の構造'!N$53,NA())</f>
        <v>161</v>
      </c>
      <c r="M50" s="164" t="e">
        <f>NA()</f>
        <v>#N/A</v>
      </c>
      <c r="N50" s="164" t="e">
        <f>NA()</f>
        <v>#N/A</v>
      </c>
      <c r="O50" s="164">
        <f>IF(ISNUMBER('実質公債費比率（分子）の構造'!O$53),'実質公債費比率（分子）の構造'!O$53,NA())</f>
        <v>147</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3569</v>
      </c>
      <c r="E56" s="163"/>
      <c r="F56" s="163"/>
      <c r="G56" s="163">
        <f>'将来負担比率（分子）の構造'!J$52</f>
        <v>3537</v>
      </c>
      <c r="H56" s="163"/>
      <c r="I56" s="163"/>
      <c r="J56" s="163">
        <f>'将来負担比率（分子）の構造'!K$52</f>
        <v>3284</v>
      </c>
      <c r="K56" s="163"/>
      <c r="L56" s="163"/>
      <c r="M56" s="163">
        <f>'将来負担比率（分子）の構造'!L$52</f>
        <v>3028</v>
      </c>
      <c r="N56" s="163"/>
      <c r="O56" s="163"/>
      <c r="P56" s="163">
        <f>'将来負担比率（分子）の構造'!M$52</f>
        <v>2830</v>
      </c>
    </row>
    <row r="57" spans="1:16">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c r="A58" s="163" t="s">
        <v>41</v>
      </c>
      <c r="B58" s="163"/>
      <c r="C58" s="163"/>
      <c r="D58" s="163">
        <f>'将来負担比率（分子）の構造'!I$50</f>
        <v>3432</v>
      </c>
      <c r="E58" s="163"/>
      <c r="F58" s="163"/>
      <c r="G58" s="163">
        <f>'将来負担比率（分子）の構造'!J$50</f>
        <v>3985</v>
      </c>
      <c r="H58" s="163"/>
      <c r="I58" s="163"/>
      <c r="J58" s="163">
        <f>'将来負担比率（分子）の構造'!K$50</f>
        <v>4042</v>
      </c>
      <c r="K58" s="163"/>
      <c r="L58" s="163"/>
      <c r="M58" s="163">
        <f>'将来負担比率（分子）の構造'!L$50</f>
        <v>3922</v>
      </c>
      <c r="N58" s="163"/>
      <c r="O58" s="163"/>
      <c r="P58" s="163">
        <f>'将来負担比率（分子）の構造'!M$50</f>
        <v>3916</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547</v>
      </c>
      <c r="C62" s="163"/>
      <c r="D62" s="163"/>
      <c r="E62" s="163">
        <f>'将来負担比率（分子）の構造'!J$45</f>
        <v>664</v>
      </c>
      <c r="F62" s="163"/>
      <c r="G62" s="163"/>
      <c r="H62" s="163">
        <f>'将来負担比率（分子）の構造'!K$45</f>
        <v>599</v>
      </c>
      <c r="I62" s="163"/>
      <c r="J62" s="163"/>
      <c r="K62" s="163">
        <f>'将来負担比率（分子）の構造'!L$45</f>
        <v>657</v>
      </c>
      <c r="L62" s="163"/>
      <c r="M62" s="163"/>
      <c r="N62" s="163">
        <f>'将来負担比率（分子）の構造'!M$45</f>
        <v>683</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878</v>
      </c>
      <c r="C64" s="163"/>
      <c r="D64" s="163"/>
      <c r="E64" s="163">
        <f>'将来負担比率（分子）の構造'!J$43</f>
        <v>961</v>
      </c>
      <c r="F64" s="163"/>
      <c r="G64" s="163"/>
      <c r="H64" s="163">
        <f>'将来負担比率（分子）の構造'!K$43</f>
        <v>913</v>
      </c>
      <c r="I64" s="163"/>
      <c r="J64" s="163"/>
      <c r="K64" s="163">
        <f>'将来負担比率（分子）の構造'!L$43</f>
        <v>855</v>
      </c>
      <c r="L64" s="163"/>
      <c r="M64" s="163"/>
      <c r="N64" s="163">
        <f>'将来負担比率（分子）の構造'!M$43</f>
        <v>855</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3686</v>
      </c>
      <c r="C66" s="163"/>
      <c r="D66" s="163"/>
      <c r="E66" s="163">
        <f>'将来負担比率（分子）の構造'!J$41</f>
        <v>3616</v>
      </c>
      <c r="F66" s="163"/>
      <c r="G66" s="163"/>
      <c r="H66" s="163">
        <f>'将来負担比率（分子）の構造'!K$41</f>
        <v>3376</v>
      </c>
      <c r="I66" s="163"/>
      <c r="J66" s="163"/>
      <c r="K66" s="163">
        <f>'将来負担比率（分子）の構造'!L$41</f>
        <v>3092</v>
      </c>
      <c r="L66" s="163"/>
      <c r="M66" s="163"/>
      <c r="N66" s="163">
        <f>'将来負担比率（分子）の構造'!M$41</f>
        <v>2974</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1074</v>
      </c>
      <c r="C72" s="167">
        <f>基金残高に係る経年分析!G55</f>
        <v>969</v>
      </c>
      <c r="D72" s="167">
        <f>基金残高に係る経年分析!H55</f>
        <v>942</v>
      </c>
    </row>
    <row r="73" spans="1:16">
      <c r="A73" s="166" t="s">
        <v>74</v>
      </c>
      <c r="B73" s="167">
        <f>基金残高に係る経年分析!F56</f>
        <v>689</v>
      </c>
      <c r="C73" s="167">
        <f>基金残高に係る経年分析!G56</f>
        <v>674</v>
      </c>
      <c r="D73" s="167">
        <f>基金残高に係る経年分析!H56</f>
        <v>674</v>
      </c>
    </row>
    <row r="74" spans="1:16">
      <c r="A74" s="166" t="s">
        <v>75</v>
      </c>
      <c r="B74" s="167">
        <f>基金残高に係る経年分析!F57</f>
        <v>1860</v>
      </c>
      <c r="C74" s="167">
        <f>基金残高に係る経年分析!G57</f>
        <v>1870</v>
      </c>
      <c r="D74" s="167">
        <f>基金残高に係る経年分析!H57</f>
        <v>1887</v>
      </c>
    </row>
  </sheetData>
  <sheetProtection algorithmName="SHA-512" hashValue="hVM16ggfig9MZyIgclDrKXg+JlQlYX6d5nzT6N8sIOb+CxXDrSvzHRiXE9ebjAwHUVQ2Pg5vcQAXSZNd6npzAA==" saltValue="lncAPX0iqJ2TdD4XFI6f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215</v>
      </c>
      <c r="C5" s="677"/>
      <c r="D5" s="677"/>
      <c r="E5" s="677"/>
      <c r="F5" s="677"/>
      <c r="G5" s="677"/>
      <c r="H5" s="677"/>
      <c r="I5" s="677"/>
      <c r="J5" s="677"/>
      <c r="K5" s="677"/>
      <c r="L5" s="677"/>
      <c r="M5" s="677"/>
      <c r="N5" s="677"/>
      <c r="O5" s="677"/>
      <c r="P5" s="677"/>
      <c r="Q5" s="678"/>
      <c r="R5" s="673">
        <v>320884</v>
      </c>
      <c r="S5" s="674"/>
      <c r="T5" s="674"/>
      <c r="U5" s="674"/>
      <c r="V5" s="674"/>
      <c r="W5" s="674"/>
      <c r="X5" s="674"/>
      <c r="Y5" s="702"/>
      <c r="Z5" s="715">
        <v>6.6</v>
      </c>
      <c r="AA5" s="715"/>
      <c r="AB5" s="715"/>
      <c r="AC5" s="715"/>
      <c r="AD5" s="716">
        <v>320884</v>
      </c>
      <c r="AE5" s="716"/>
      <c r="AF5" s="716"/>
      <c r="AG5" s="716"/>
      <c r="AH5" s="716"/>
      <c r="AI5" s="716"/>
      <c r="AJ5" s="716"/>
      <c r="AK5" s="716"/>
      <c r="AL5" s="703">
        <v>11.1</v>
      </c>
      <c r="AM5" s="686"/>
      <c r="AN5" s="686"/>
      <c r="AO5" s="704"/>
      <c r="AP5" s="676" t="s">
        <v>216</v>
      </c>
      <c r="AQ5" s="677"/>
      <c r="AR5" s="677"/>
      <c r="AS5" s="677"/>
      <c r="AT5" s="677"/>
      <c r="AU5" s="677"/>
      <c r="AV5" s="677"/>
      <c r="AW5" s="677"/>
      <c r="AX5" s="677"/>
      <c r="AY5" s="677"/>
      <c r="AZ5" s="677"/>
      <c r="BA5" s="677"/>
      <c r="BB5" s="677"/>
      <c r="BC5" s="677"/>
      <c r="BD5" s="677"/>
      <c r="BE5" s="677"/>
      <c r="BF5" s="678"/>
      <c r="BG5" s="627">
        <v>320884</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c r="B6" s="624" t="s">
        <v>220</v>
      </c>
      <c r="C6" s="625"/>
      <c r="D6" s="625"/>
      <c r="E6" s="625"/>
      <c r="F6" s="625"/>
      <c r="G6" s="625"/>
      <c r="H6" s="625"/>
      <c r="I6" s="625"/>
      <c r="J6" s="625"/>
      <c r="K6" s="625"/>
      <c r="L6" s="625"/>
      <c r="M6" s="625"/>
      <c r="N6" s="625"/>
      <c r="O6" s="625"/>
      <c r="P6" s="625"/>
      <c r="Q6" s="626"/>
      <c r="R6" s="627">
        <v>113368</v>
      </c>
      <c r="S6" s="628"/>
      <c r="T6" s="628"/>
      <c r="U6" s="628"/>
      <c r="V6" s="628"/>
      <c r="W6" s="628"/>
      <c r="X6" s="628"/>
      <c r="Y6" s="629"/>
      <c r="Z6" s="663">
        <v>2.2999999999999998</v>
      </c>
      <c r="AA6" s="663"/>
      <c r="AB6" s="663"/>
      <c r="AC6" s="663"/>
      <c r="AD6" s="664">
        <v>113368</v>
      </c>
      <c r="AE6" s="664"/>
      <c r="AF6" s="664"/>
      <c r="AG6" s="664"/>
      <c r="AH6" s="664"/>
      <c r="AI6" s="664"/>
      <c r="AJ6" s="664"/>
      <c r="AK6" s="664"/>
      <c r="AL6" s="630">
        <v>3.9</v>
      </c>
      <c r="AM6" s="631"/>
      <c r="AN6" s="631"/>
      <c r="AO6" s="665"/>
      <c r="AP6" s="624" t="s">
        <v>221</v>
      </c>
      <c r="AQ6" s="625"/>
      <c r="AR6" s="625"/>
      <c r="AS6" s="625"/>
      <c r="AT6" s="625"/>
      <c r="AU6" s="625"/>
      <c r="AV6" s="625"/>
      <c r="AW6" s="625"/>
      <c r="AX6" s="625"/>
      <c r="AY6" s="625"/>
      <c r="AZ6" s="625"/>
      <c r="BA6" s="625"/>
      <c r="BB6" s="625"/>
      <c r="BC6" s="625"/>
      <c r="BD6" s="625"/>
      <c r="BE6" s="625"/>
      <c r="BF6" s="626"/>
      <c r="BG6" s="627">
        <v>320884</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51574</v>
      </c>
      <c r="CS6" s="628"/>
      <c r="CT6" s="628"/>
      <c r="CU6" s="628"/>
      <c r="CV6" s="628"/>
      <c r="CW6" s="628"/>
      <c r="CX6" s="628"/>
      <c r="CY6" s="629"/>
      <c r="CZ6" s="703">
        <v>1.1000000000000001</v>
      </c>
      <c r="DA6" s="686"/>
      <c r="DB6" s="686"/>
      <c r="DC6" s="705"/>
      <c r="DD6" s="633" t="s">
        <v>122</v>
      </c>
      <c r="DE6" s="628"/>
      <c r="DF6" s="628"/>
      <c r="DG6" s="628"/>
      <c r="DH6" s="628"/>
      <c r="DI6" s="628"/>
      <c r="DJ6" s="628"/>
      <c r="DK6" s="628"/>
      <c r="DL6" s="628"/>
      <c r="DM6" s="628"/>
      <c r="DN6" s="628"/>
      <c r="DO6" s="628"/>
      <c r="DP6" s="629"/>
      <c r="DQ6" s="633">
        <v>51574</v>
      </c>
      <c r="DR6" s="628"/>
      <c r="DS6" s="628"/>
      <c r="DT6" s="628"/>
      <c r="DU6" s="628"/>
      <c r="DV6" s="628"/>
      <c r="DW6" s="628"/>
      <c r="DX6" s="628"/>
      <c r="DY6" s="628"/>
      <c r="DZ6" s="628"/>
      <c r="EA6" s="628"/>
      <c r="EB6" s="628"/>
      <c r="EC6" s="662"/>
    </row>
    <row r="7" spans="2:143" ht="11.25" customHeight="1">
      <c r="B7" s="624" t="s">
        <v>223</v>
      </c>
      <c r="C7" s="625"/>
      <c r="D7" s="625"/>
      <c r="E7" s="625"/>
      <c r="F7" s="625"/>
      <c r="G7" s="625"/>
      <c r="H7" s="625"/>
      <c r="I7" s="625"/>
      <c r="J7" s="625"/>
      <c r="K7" s="625"/>
      <c r="L7" s="625"/>
      <c r="M7" s="625"/>
      <c r="N7" s="625"/>
      <c r="O7" s="625"/>
      <c r="P7" s="625"/>
      <c r="Q7" s="626"/>
      <c r="R7" s="627">
        <v>140</v>
      </c>
      <c r="S7" s="628"/>
      <c r="T7" s="628"/>
      <c r="U7" s="628"/>
      <c r="V7" s="628"/>
      <c r="W7" s="628"/>
      <c r="X7" s="628"/>
      <c r="Y7" s="629"/>
      <c r="Z7" s="663">
        <v>0</v>
      </c>
      <c r="AA7" s="663"/>
      <c r="AB7" s="663"/>
      <c r="AC7" s="663"/>
      <c r="AD7" s="664">
        <v>140</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150153</v>
      </c>
      <c r="BH7" s="628"/>
      <c r="BI7" s="628"/>
      <c r="BJ7" s="628"/>
      <c r="BK7" s="628"/>
      <c r="BL7" s="628"/>
      <c r="BM7" s="628"/>
      <c r="BN7" s="629"/>
      <c r="BO7" s="663">
        <v>46.8</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664460</v>
      </c>
      <c r="CS7" s="628"/>
      <c r="CT7" s="628"/>
      <c r="CU7" s="628"/>
      <c r="CV7" s="628"/>
      <c r="CW7" s="628"/>
      <c r="CX7" s="628"/>
      <c r="CY7" s="629"/>
      <c r="CZ7" s="663">
        <v>14.1</v>
      </c>
      <c r="DA7" s="663"/>
      <c r="DB7" s="663"/>
      <c r="DC7" s="663"/>
      <c r="DD7" s="633">
        <v>37254</v>
      </c>
      <c r="DE7" s="628"/>
      <c r="DF7" s="628"/>
      <c r="DG7" s="628"/>
      <c r="DH7" s="628"/>
      <c r="DI7" s="628"/>
      <c r="DJ7" s="628"/>
      <c r="DK7" s="628"/>
      <c r="DL7" s="628"/>
      <c r="DM7" s="628"/>
      <c r="DN7" s="628"/>
      <c r="DO7" s="628"/>
      <c r="DP7" s="629"/>
      <c r="DQ7" s="633">
        <v>528136</v>
      </c>
      <c r="DR7" s="628"/>
      <c r="DS7" s="628"/>
      <c r="DT7" s="628"/>
      <c r="DU7" s="628"/>
      <c r="DV7" s="628"/>
      <c r="DW7" s="628"/>
      <c r="DX7" s="628"/>
      <c r="DY7" s="628"/>
      <c r="DZ7" s="628"/>
      <c r="EA7" s="628"/>
      <c r="EB7" s="628"/>
      <c r="EC7" s="662"/>
    </row>
    <row r="8" spans="2:143" ht="11.25" customHeight="1">
      <c r="B8" s="624" t="s">
        <v>226</v>
      </c>
      <c r="C8" s="625"/>
      <c r="D8" s="625"/>
      <c r="E8" s="625"/>
      <c r="F8" s="625"/>
      <c r="G8" s="625"/>
      <c r="H8" s="625"/>
      <c r="I8" s="625"/>
      <c r="J8" s="625"/>
      <c r="K8" s="625"/>
      <c r="L8" s="625"/>
      <c r="M8" s="625"/>
      <c r="N8" s="625"/>
      <c r="O8" s="625"/>
      <c r="P8" s="625"/>
      <c r="Q8" s="626"/>
      <c r="R8" s="627">
        <v>1340</v>
      </c>
      <c r="S8" s="628"/>
      <c r="T8" s="628"/>
      <c r="U8" s="628"/>
      <c r="V8" s="628"/>
      <c r="W8" s="628"/>
      <c r="X8" s="628"/>
      <c r="Y8" s="629"/>
      <c r="Z8" s="663">
        <v>0</v>
      </c>
      <c r="AA8" s="663"/>
      <c r="AB8" s="663"/>
      <c r="AC8" s="663"/>
      <c r="AD8" s="664">
        <v>1340</v>
      </c>
      <c r="AE8" s="664"/>
      <c r="AF8" s="664"/>
      <c r="AG8" s="664"/>
      <c r="AH8" s="664"/>
      <c r="AI8" s="664"/>
      <c r="AJ8" s="664"/>
      <c r="AK8" s="664"/>
      <c r="AL8" s="630">
        <v>0</v>
      </c>
      <c r="AM8" s="631"/>
      <c r="AN8" s="631"/>
      <c r="AO8" s="665"/>
      <c r="AP8" s="624" t="s">
        <v>227</v>
      </c>
      <c r="AQ8" s="625"/>
      <c r="AR8" s="625"/>
      <c r="AS8" s="625"/>
      <c r="AT8" s="625"/>
      <c r="AU8" s="625"/>
      <c r="AV8" s="625"/>
      <c r="AW8" s="625"/>
      <c r="AX8" s="625"/>
      <c r="AY8" s="625"/>
      <c r="AZ8" s="625"/>
      <c r="BA8" s="625"/>
      <c r="BB8" s="625"/>
      <c r="BC8" s="625"/>
      <c r="BD8" s="625"/>
      <c r="BE8" s="625"/>
      <c r="BF8" s="626"/>
      <c r="BG8" s="627">
        <v>4130</v>
      </c>
      <c r="BH8" s="628"/>
      <c r="BI8" s="628"/>
      <c r="BJ8" s="628"/>
      <c r="BK8" s="628"/>
      <c r="BL8" s="628"/>
      <c r="BM8" s="628"/>
      <c r="BN8" s="629"/>
      <c r="BO8" s="663">
        <v>1.3</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931419</v>
      </c>
      <c r="CS8" s="628"/>
      <c r="CT8" s="628"/>
      <c r="CU8" s="628"/>
      <c r="CV8" s="628"/>
      <c r="CW8" s="628"/>
      <c r="CX8" s="628"/>
      <c r="CY8" s="629"/>
      <c r="CZ8" s="663">
        <v>19.8</v>
      </c>
      <c r="DA8" s="663"/>
      <c r="DB8" s="663"/>
      <c r="DC8" s="663"/>
      <c r="DD8" s="633">
        <v>12289</v>
      </c>
      <c r="DE8" s="628"/>
      <c r="DF8" s="628"/>
      <c r="DG8" s="628"/>
      <c r="DH8" s="628"/>
      <c r="DI8" s="628"/>
      <c r="DJ8" s="628"/>
      <c r="DK8" s="628"/>
      <c r="DL8" s="628"/>
      <c r="DM8" s="628"/>
      <c r="DN8" s="628"/>
      <c r="DO8" s="628"/>
      <c r="DP8" s="629"/>
      <c r="DQ8" s="633">
        <v>677201</v>
      </c>
      <c r="DR8" s="628"/>
      <c r="DS8" s="628"/>
      <c r="DT8" s="628"/>
      <c r="DU8" s="628"/>
      <c r="DV8" s="628"/>
      <c r="DW8" s="628"/>
      <c r="DX8" s="628"/>
      <c r="DY8" s="628"/>
      <c r="DZ8" s="628"/>
      <c r="EA8" s="628"/>
      <c r="EB8" s="628"/>
      <c r="EC8" s="662"/>
    </row>
    <row r="9" spans="2:143" ht="11.25" customHeight="1">
      <c r="B9" s="624" t="s">
        <v>229</v>
      </c>
      <c r="C9" s="625"/>
      <c r="D9" s="625"/>
      <c r="E9" s="625"/>
      <c r="F9" s="625"/>
      <c r="G9" s="625"/>
      <c r="H9" s="625"/>
      <c r="I9" s="625"/>
      <c r="J9" s="625"/>
      <c r="K9" s="625"/>
      <c r="L9" s="625"/>
      <c r="M9" s="625"/>
      <c r="N9" s="625"/>
      <c r="O9" s="625"/>
      <c r="P9" s="625"/>
      <c r="Q9" s="626"/>
      <c r="R9" s="627">
        <v>2066</v>
      </c>
      <c r="S9" s="628"/>
      <c r="T9" s="628"/>
      <c r="U9" s="628"/>
      <c r="V9" s="628"/>
      <c r="W9" s="628"/>
      <c r="X9" s="628"/>
      <c r="Y9" s="629"/>
      <c r="Z9" s="663">
        <v>0</v>
      </c>
      <c r="AA9" s="663"/>
      <c r="AB9" s="663"/>
      <c r="AC9" s="663"/>
      <c r="AD9" s="664">
        <v>2066</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127869</v>
      </c>
      <c r="BH9" s="628"/>
      <c r="BI9" s="628"/>
      <c r="BJ9" s="628"/>
      <c r="BK9" s="628"/>
      <c r="BL9" s="628"/>
      <c r="BM9" s="628"/>
      <c r="BN9" s="629"/>
      <c r="BO9" s="663">
        <v>39.799999999999997</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460506</v>
      </c>
      <c r="CS9" s="628"/>
      <c r="CT9" s="628"/>
      <c r="CU9" s="628"/>
      <c r="CV9" s="628"/>
      <c r="CW9" s="628"/>
      <c r="CX9" s="628"/>
      <c r="CY9" s="629"/>
      <c r="CZ9" s="663">
        <v>9.8000000000000007</v>
      </c>
      <c r="DA9" s="663"/>
      <c r="DB9" s="663"/>
      <c r="DC9" s="663"/>
      <c r="DD9" s="633">
        <v>11201</v>
      </c>
      <c r="DE9" s="628"/>
      <c r="DF9" s="628"/>
      <c r="DG9" s="628"/>
      <c r="DH9" s="628"/>
      <c r="DI9" s="628"/>
      <c r="DJ9" s="628"/>
      <c r="DK9" s="628"/>
      <c r="DL9" s="628"/>
      <c r="DM9" s="628"/>
      <c r="DN9" s="628"/>
      <c r="DO9" s="628"/>
      <c r="DP9" s="629"/>
      <c r="DQ9" s="633">
        <v>411269</v>
      </c>
      <c r="DR9" s="628"/>
      <c r="DS9" s="628"/>
      <c r="DT9" s="628"/>
      <c r="DU9" s="628"/>
      <c r="DV9" s="628"/>
      <c r="DW9" s="628"/>
      <c r="DX9" s="628"/>
      <c r="DY9" s="628"/>
      <c r="DZ9" s="628"/>
      <c r="EA9" s="628"/>
      <c r="EB9" s="628"/>
      <c r="EC9" s="662"/>
    </row>
    <row r="10" spans="2:143" ht="11.25" customHeight="1">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7911</v>
      </c>
      <c r="BH10" s="628"/>
      <c r="BI10" s="628"/>
      <c r="BJ10" s="628"/>
      <c r="BK10" s="628"/>
      <c r="BL10" s="628"/>
      <c r="BM10" s="628"/>
      <c r="BN10" s="629"/>
      <c r="BO10" s="663">
        <v>2.5</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c r="B11" s="624" t="s">
        <v>235</v>
      </c>
      <c r="C11" s="625"/>
      <c r="D11" s="625"/>
      <c r="E11" s="625"/>
      <c r="F11" s="625"/>
      <c r="G11" s="625"/>
      <c r="H11" s="625"/>
      <c r="I11" s="625"/>
      <c r="J11" s="625"/>
      <c r="K11" s="625"/>
      <c r="L11" s="625"/>
      <c r="M11" s="625"/>
      <c r="N11" s="625"/>
      <c r="O11" s="625"/>
      <c r="P11" s="625"/>
      <c r="Q11" s="626"/>
      <c r="R11" s="627">
        <v>84955</v>
      </c>
      <c r="S11" s="628"/>
      <c r="T11" s="628"/>
      <c r="U11" s="628"/>
      <c r="V11" s="628"/>
      <c r="W11" s="628"/>
      <c r="X11" s="628"/>
      <c r="Y11" s="629"/>
      <c r="Z11" s="630">
        <v>1.8</v>
      </c>
      <c r="AA11" s="631"/>
      <c r="AB11" s="631"/>
      <c r="AC11" s="632"/>
      <c r="AD11" s="633">
        <v>84955</v>
      </c>
      <c r="AE11" s="628"/>
      <c r="AF11" s="628"/>
      <c r="AG11" s="628"/>
      <c r="AH11" s="628"/>
      <c r="AI11" s="628"/>
      <c r="AJ11" s="628"/>
      <c r="AK11" s="629"/>
      <c r="AL11" s="630">
        <v>2.9</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10243</v>
      </c>
      <c r="BH11" s="628"/>
      <c r="BI11" s="628"/>
      <c r="BJ11" s="628"/>
      <c r="BK11" s="628"/>
      <c r="BL11" s="628"/>
      <c r="BM11" s="628"/>
      <c r="BN11" s="629"/>
      <c r="BO11" s="663">
        <v>3.2</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763911</v>
      </c>
      <c r="CS11" s="628"/>
      <c r="CT11" s="628"/>
      <c r="CU11" s="628"/>
      <c r="CV11" s="628"/>
      <c r="CW11" s="628"/>
      <c r="CX11" s="628"/>
      <c r="CY11" s="629"/>
      <c r="CZ11" s="663">
        <v>16.3</v>
      </c>
      <c r="DA11" s="663"/>
      <c r="DB11" s="663"/>
      <c r="DC11" s="663"/>
      <c r="DD11" s="633">
        <v>79356</v>
      </c>
      <c r="DE11" s="628"/>
      <c r="DF11" s="628"/>
      <c r="DG11" s="628"/>
      <c r="DH11" s="628"/>
      <c r="DI11" s="628"/>
      <c r="DJ11" s="628"/>
      <c r="DK11" s="628"/>
      <c r="DL11" s="628"/>
      <c r="DM11" s="628"/>
      <c r="DN11" s="628"/>
      <c r="DO11" s="628"/>
      <c r="DP11" s="629"/>
      <c r="DQ11" s="633">
        <v>282996</v>
      </c>
      <c r="DR11" s="628"/>
      <c r="DS11" s="628"/>
      <c r="DT11" s="628"/>
      <c r="DU11" s="628"/>
      <c r="DV11" s="628"/>
      <c r="DW11" s="628"/>
      <c r="DX11" s="628"/>
      <c r="DY11" s="628"/>
      <c r="DZ11" s="628"/>
      <c r="EA11" s="628"/>
      <c r="EB11" s="628"/>
      <c r="EC11" s="662"/>
    </row>
    <row r="12" spans="2:143" ht="11.25" customHeight="1">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126565</v>
      </c>
      <c r="BH12" s="628"/>
      <c r="BI12" s="628"/>
      <c r="BJ12" s="628"/>
      <c r="BK12" s="628"/>
      <c r="BL12" s="628"/>
      <c r="BM12" s="628"/>
      <c r="BN12" s="629"/>
      <c r="BO12" s="663">
        <v>39.4</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127182</v>
      </c>
      <c r="CS12" s="628"/>
      <c r="CT12" s="628"/>
      <c r="CU12" s="628"/>
      <c r="CV12" s="628"/>
      <c r="CW12" s="628"/>
      <c r="CX12" s="628"/>
      <c r="CY12" s="629"/>
      <c r="CZ12" s="663">
        <v>2.7</v>
      </c>
      <c r="DA12" s="663"/>
      <c r="DB12" s="663"/>
      <c r="DC12" s="663"/>
      <c r="DD12" s="633" t="s">
        <v>122</v>
      </c>
      <c r="DE12" s="628"/>
      <c r="DF12" s="628"/>
      <c r="DG12" s="628"/>
      <c r="DH12" s="628"/>
      <c r="DI12" s="628"/>
      <c r="DJ12" s="628"/>
      <c r="DK12" s="628"/>
      <c r="DL12" s="628"/>
      <c r="DM12" s="628"/>
      <c r="DN12" s="628"/>
      <c r="DO12" s="628"/>
      <c r="DP12" s="629"/>
      <c r="DQ12" s="633">
        <v>69287</v>
      </c>
      <c r="DR12" s="628"/>
      <c r="DS12" s="628"/>
      <c r="DT12" s="628"/>
      <c r="DU12" s="628"/>
      <c r="DV12" s="628"/>
      <c r="DW12" s="628"/>
      <c r="DX12" s="628"/>
      <c r="DY12" s="628"/>
      <c r="DZ12" s="628"/>
      <c r="EA12" s="628"/>
      <c r="EB12" s="628"/>
      <c r="EC12" s="662"/>
    </row>
    <row r="13" spans="2:143" ht="11.25" customHeight="1">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124754</v>
      </c>
      <c r="BH13" s="628"/>
      <c r="BI13" s="628"/>
      <c r="BJ13" s="628"/>
      <c r="BK13" s="628"/>
      <c r="BL13" s="628"/>
      <c r="BM13" s="628"/>
      <c r="BN13" s="629"/>
      <c r="BO13" s="663">
        <v>38.9</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489608</v>
      </c>
      <c r="CS13" s="628"/>
      <c r="CT13" s="628"/>
      <c r="CU13" s="628"/>
      <c r="CV13" s="628"/>
      <c r="CW13" s="628"/>
      <c r="CX13" s="628"/>
      <c r="CY13" s="629"/>
      <c r="CZ13" s="663">
        <v>10.4</v>
      </c>
      <c r="DA13" s="663"/>
      <c r="DB13" s="663"/>
      <c r="DC13" s="663"/>
      <c r="DD13" s="633">
        <v>176763</v>
      </c>
      <c r="DE13" s="628"/>
      <c r="DF13" s="628"/>
      <c r="DG13" s="628"/>
      <c r="DH13" s="628"/>
      <c r="DI13" s="628"/>
      <c r="DJ13" s="628"/>
      <c r="DK13" s="628"/>
      <c r="DL13" s="628"/>
      <c r="DM13" s="628"/>
      <c r="DN13" s="628"/>
      <c r="DO13" s="628"/>
      <c r="DP13" s="629"/>
      <c r="DQ13" s="633">
        <v>282641</v>
      </c>
      <c r="DR13" s="628"/>
      <c r="DS13" s="628"/>
      <c r="DT13" s="628"/>
      <c r="DU13" s="628"/>
      <c r="DV13" s="628"/>
      <c r="DW13" s="628"/>
      <c r="DX13" s="628"/>
      <c r="DY13" s="628"/>
      <c r="DZ13" s="628"/>
      <c r="EA13" s="628"/>
      <c r="EB13" s="628"/>
      <c r="EC13" s="662"/>
    </row>
    <row r="14" spans="2:143" ht="11.25" customHeight="1">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13994</v>
      </c>
      <c r="BH14" s="628"/>
      <c r="BI14" s="628"/>
      <c r="BJ14" s="628"/>
      <c r="BK14" s="628"/>
      <c r="BL14" s="628"/>
      <c r="BM14" s="628"/>
      <c r="BN14" s="629"/>
      <c r="BO14" s="663">
        <v>4.4000000000000004</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169233</v>
      </c>
      <c r="CS14" s="628"/>
      <c r="CT14" s="628"/>
      <c r="CU14" s="628"/>
      <c r="CV14" s="628"/>
      <c r="CW14" s="628"/>
      <c r="CX14" s="628"/>
      <c r="CY14" s="629"/>
      <c r="CZ14" s="663">
        <v>3.6</v>
      </c>
      <c r="DA14" s="663"/>
      <c r="DB14" s="663"/>
      <c r="DC14" s="663"/>
      <c r="DD14" s="633" t="s">
        <v>122</v>
      </c>
      <c r="DE14" s="628"/>
      <c r="DF14" s="628"/>
      <c r="DG14" s="628"/>
      <c r="DH14" s="628"/>
      <c r="DI14" s="628"/>
      <c r="DJ14" s="628"/>
      <c r="DK14" s="628"/>
      <c r="DL14" s="628"/>
      <c r="DM14" s="628"/>
      <c r="DN14" s="628"/>
      <c r="DO14" s="628"/>
      <c r="DP14" s="629"/>
      <c r="DQ14" s="633">
        <v>169233</v>
      </c>
      <c r="DR14" s="628"/>
      <c r="DS14" s="628"/>
      <c r="DT14" s="628"/>
      <c r="DU14" s="628"/>
      <c r="DV14" s="628"/>
      <c r="DW14" s="628"/>
      <c r="DX14" s="628"/>
      <c r="DY14" s="628"/>
      <c r="DZ14" s="628"/>
      <c r="EA14" s="628"/>
      <c r="EB14" s="628"/>
      <c r="EC14" s="662"/>
    </row>
    <row r="15" spans="2:143" ht="11.25" customHeight="1">
      <c r="B15" s="624" t="s">
        <v>247</v>
      </c>
      <c r="C15" s="625"/>
      <c r="D15" s="625"/>
      <c r="E15" s="625"/>
      <c r="F15" s="625"/>
      <c r="G15" s="625"/>
      <c r="H15" s="625"/>
      <c r="I15" s="625"/>
      <c r="J15" s="625"/>
      <c r="K15" s="625"/>
      <c r="L15" s="625"/>
      <c r="M15" s="625"/>
      <c r="N15" s="625"/>
      <c r="O15" s="625"/>
      <c r="P15" s="625"/>
      <c r="Q15" s="626"/>
      <c r="R15" s="627">
        <v>11422</v>
      </c>
      <c r="S15" s="628"/>
      <c r="T15" s="628"/>
      <c r="U15" s="628"/>
      <c r="V15" s="628"/>
      <c r="W15" s="628"/>
      <c r="X15" s="628"/>
      <c r="Y15" s="629"/>
      <c r="Z15" s="663">
        <v>0.2</v>
      </c>
      <c r="AA15" s="663"/>
      <c r="AB15" s="663"/>
      <c r="AC15" s="663"/>
      <c r="AD15" s="664">
        <v>11422</v>
      </c>
      <c r="AE15" s="664"/>
      <c r="AF15" s="664"/>
      <c r="AG15" s="664"/>
      <c r="AH15" s="664"/>
      <c r="AI15" s="664"/>
      <c r="AJ15" s="664"/>
      <c r="AK15" s="664"/>
      <c r="AL15" s="630">
        <v>0.4</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30172</v>
      </c>
      <c r="BH15" s="628"/>
      <c r="BI15" s="628"/>
      <c r="BJ15" s="628"/>
      <c r="BK15" s="628"/>
      <c r="BL15" s="628"/>
      <c r="BM15" s="628"/>
      <c r="BN15" s="629"/>
      <c r="BO15" s="663">
        <v>9.4</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461572</v>
      </c>
      <c r="CS15" s="628"/>
      <c r="CT15" s="628"/>
      <c r="CU15" s="628"/>
      <c r="CV15" s="628"/>
      <c r="CW15" s="628"/>
      <c r="CX15" s="628"/>
      <c r="CY15" s="629"/>
      <c r="CZ15" s="663">
        <v>9.8000000000000007</v>
      </c>
      <c r="DA15" s="663"/>
      <c r="DB15" s="663"/>
      <c r="DC15" s="663"/>
      <c r="DD15" s="633">
        <v>112769</v>
      </c>
      <c r="DE15" s="628"/>
      <c r="DF15" s="628"/>
      <c r="DG15" s="628"/>
      <c r="DH15" s="628"/>
      <c r="DI15" s="628"/>
      <c r="DJ15" s="628"/>
      <c r="DK15" s="628"/>
      <c r="DL15" s="628"/>
      <c r="DM15" s="628"/>
      <c r="DN15" s="628"/>
      <c r="DO15" s="628"/>
      <c r="DP15" s="629"/>
      <c r="DQ15" s="633">
        <v>331718</v>
      </c>
      <c r="DR15" s="628"/>
      <c r="DS15" s="628"/>
      <c r="DT15" s="628"/>
      <c r="DU15" s="628"/>
      <c r="DV15" s="628"/>
      <c r="DW15" s="628"/>
      <c r="DX15" s="628"/>
      <c r="DY15" s="628"/>
      <c r="DZ15" s="628"/>
      <c r="EA15" s="628"/>
      <c r="EB15" s="628"/>
      <c r="EC15" s="662"/>
    </row>
    <row r="16" spans="2:143" ht="11.25" customHeight="1">
      <c r="B16" s="624" t="s">
        <v>250</v>
      </c>
      <c r="C16" s="625"/>
      <c r="D16" s="625"/>
      <c r="E16" s="625"/>
      <c r="F16" s="625"/>
      <c r="G16" s="625"/>
      <c r="H16" s="625"/>
      <c r="I16" s="625"/>
      <c r="J16" s="625"/>
      <c r="K16" s="625"/>
      <c r="L16" s="625"/>
      <c r="M16" s="625"/>
      <c r="N16" s="625"/>
      <c r="O16" s="625"/>
      <c r="P16" s="625"/>
      <c r="Q16" s="626"/>
      <c r="R16" s="627">
        <v>6305</v>
      </c>
      <c r="S16" s="628"/>
      <c r="T16" s="628"/>
      <c r="U16" s="628"/>
      <c r="V16" s="628"/>
      <c r="W16" s="628"/>
      <c r="X16" s="628"/>
      <c r="Y16" s="629"/>
      <c r="Z16" s="663">
        <v>0.1</v>
      </c>
      <c r="AA16" s="663"/>
      <c r="AB16" s="663"/>
      <c r="AC16" s="663"/>
      <c r="AD16" s="664">
        <v>6305</v>
      </c>
      <c r="AE16" s="664"/>
      <c r="AF16" s="664"/>
      <c r="AG16" s="664"/>
      <c r="AH16" s="664"/>
      <c r="AI16" s="664"/>
      <c r="AJ16" s="664"/>
      <c r="AK16" s="664"/>
      <c r="AL16" s="630">
        <v>0.2</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90561</v>
      </c>
      <c r="CS16" s="628"/>
      <c r="CT16" s="628"/>
      <c r="CU16" s="628"/>
      <c r="CV16" s="628"/>
      <c r="CW16" s="628"/>
      <c r="CX16" s="628"/>
      <c r="CY16" s="629"/>
      <c r="CZ16" s="663">
        <v>1.9</v>
      </c>
      <c r="DA16" s="663"/>
      <c r="DB16" s="663"/>
      <c r="DC16" s="663"/>
      <c r="DD16" s="633" t="s">
        <v>122</v>
      </c>
      <c r="DE16" s="628"/>
      <c r="DF16" s="628"/>
      <c r="DG16" s="628"/>
      <c r="DH16" s="628"/>
      <c r="DI16" s="628"/>
      <c r="DJ16" s="628"/>
      <c r="DK16" s="628"/>
      <c r="DL16" s="628"/>
      <c r="DM16" s="628"/>
      <c r="DN16" s="628"/>
      <c r="DO16" s="628"/>
      <c r="DP16" s="629"/>
      <c r="DQ16" s="633">
        <v>88288</v>
      </c>
      <c r="DR16" s="628"/>
      <c r="DS16" s="628"/>
      <c r="DT16" s="628"/>
      <c r="DU16" s="628"/>
      <c r="DV16" s="628"/>
      <c r="DW16" s="628"/>
      <c r="DX16" s="628"/>
      <c r="DY16" s="628"/>
      <c r="DZ16" s="628"/>
      <c r="EA16" s="628"/>
      <c r="EB16" s="628"/>
      <c r="EC16" s="662"/>
    </row>
    <row r="17" spans="2:133" ht="11.25" customHeight="1">
      <c r="B17" s="624" t="s">
        <v>253</v>
      </c>
      <c r="C17" s="625"/>
      <c r="D17" s="625"/>
      <c r="E17" s="625"/>
      <c r="F17" s="625"/>
      <c r="G17" s="625"/>
      <c r="H17" s="625"/>
      <c r="I17" s="625"/>
      <c r="J17" s="625"/>
      <c r="K17" s="625"/>
      <c r="L17" s="625"/>
      <c r="M17" s="625"/>
      <c r="N17" s="625"/>
      <c r="O17" s="625"/>
      <c r="P17" s="625"/>
      <c r="Q17" s="626"/>
      <c r="R17" s="627">
        <v>11791</v>
      </c>
      <c r="S17" s="628"/>
      <c r="T17" s="628"/>
      <c r="U17" s="628"/>
      <c r="V17" s="628"/>
      <c r="W17" s="628"/>
      <c r="X17" s="628"/>
      <c r="Y17" s="629"/>
      <c r="Z17" s="663">
        <v>0.2</v>
      </c>
      <c r="AA17" s="663"/>
      <c r="AB17" s="663"/>
      <c r="AC17" s="663"/>
      <c r="AD17" s="664">
        <v>11791</v>
      </c>
      <c r="AE17" s="664"/>
      <c r="AF17" s="664"/>
      <c r="AG17" s="664"/>
      <c r="AH17" s="664"/>
      <c r="AI17" s="664"/>
      <c r="AJ17" s="664"/>
      <c r="AK17" s="664"/>
      <c r="AL17" s="630">
        <v>0.4</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488212</v>
      </c>
      <c r="CS17" s="628"/>
      <c r="CT17" s="628"/>
      <c r="CU17" s="628"/>
      <c r="CV17" s="628"/>
      <c r="CW17" s="628"/>
      <c r="CX17" s="628"/>
      <c r="CY17" s="629"/>
      <c r="CZ17" s="663">
        <v>10.4</v>
      </c>
      <c r="DA17" s="663"/>
      <c r="DB17" s="663"/>
      <c r="DC17" s="663"/>
      <c r="DD17" s="633" t="s">
        <v>122</v>
      </c>
      <c r="DE17" s="628"/>
      <c r="DF17" s="628"/>
      <c r="DG17" s="628"/>
      <c r="DH17" s="628"/>
      <c r="DI17" s="628"/>
      <c r="DJ17" s="628"/>
      <c r="DK17" s="628"/>
      <c r="DL17" s="628"/>
      <c r="DM17" s="628"/>
      <c r="DN17" s="628"/>
      <c r="DO17" s="628"/>
      <c r="DP17" s="629"/>
      <c r="DQ17" s="633">
        <v>478616</v>
      </c>
      <c r="DR17" s="628"/>
      <c r="DS17" s="628"/>
      <c r="DT17" s="628"/>
      <c r="DU17" s="628"/>
      <c r="DV17" s="628"/>
      <c r="DW17" s="628"/>
      <c r="DX17" s="628"/>
      <c r="DY17" s="628"/>
      <c r="DZ17" s="628"/>
      <c r="EA17" s="628"/>
      <c r="EB17" s="628"/>
      <c r="EC17" s="662"/>
    </row>
    <row r="18" spans="2:133" ht="11.25" customHeight="1">
      <c r="B18" s="624" t="s">
        <v>256</v>
      </c>
      <c r="C18" s="625"/>
      <c r="D18" s="625"/>
      <c r="E18" s="625"/>
      <c r="F18" s="625"/>
      <c r="G18" s="625"/>
      <c r="H18" s="625"/>
      <c r="I18" s="625"/>
      <c r="J18" s="625"/>
      <c r="K18" s="625"/>
      <c r="L18" s="625"/>
      <c r="M18" s="625"/>
      <c r="N18" s="625"/>
      <c r="O18" s="625"/>
      <c r="P18" s="625"/>
      <c r="Q18" s="626"/>
      <c r="R18" s="627">
        <v>1298</v>
      </c>
      <c r="S18" s="628"/>
      <c r="T18" s="628"/>
      <c r="U18" s="628"/>
      <c r="V18" s="628"/>
      <c r="W18" s="628"/>
      <c r="X18" s="628"/>
      <c r="Y18" s="629"/>
      <c r="Z18" s="663">
        <v>0</v>
      </c>
      <c r="AA18" s="663"/>
      <c r="AB18" s="663"/>
      <c r="AC18" s="663"/>
      <c r="AD18" s="664">
        <v>1298</v>
      </c>
      <c r="AE18" s="664"/>
      <c r="AF18" s="664"/>
      <c r="AG18" s="664"/>
      <c r="AH18" s="664"/>
      <c r="AI18" s="664"/>
      <c r="AJ18" s="664"/>
      <c r="AK18" s="664"/>
      <c r="AL18" s="630">
        <v>0</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c r="B19" s="624" t="s">
        <v>259</v>
      </c>
      <c r="C19" s="625"/>
      <c r="D19" s="625"/>
      <c r="E19" s="625"/>
      <c r="F19" s="625"/>
      <c r="G19" s="625"/>
      <c r="H19" s="625"/>
      <c r="I19" s="625"/>
      <c r="J19" s="625"/>
      <c r="K19" s="625"/>
      <c r="L19" s="625"/>
      <c r="M19" s="625"/>
      <c r="N19" s="625"/>
      <c r="O19" s="625"/>
      <c r="P19" s="625"/>
      <c r="Q19" s="626"/>
      <c r="R19" s="627">
        <v>10493</v>
      </c>
      <c r="S19" s="628"/>
      <c r="T19" s="628"/>
      <c r="U19" s="628"/>
      <c r="V19" s="628"/>
      <c r="W19" s="628"/>
      <c r="X19" s="628"/>
      <c r="Y19" s="629"/>
      <c r="Z19" s="663">
        <v>0.2</v>
      </c>
      <c r="AA19" s="663"/>
      <c r="AB19" s="663"/>
      <c r="AC19" s="663"/>
      <c r="AD19" s="664">
        <v>10493</v>
      </c>
      <c r="AE19" s="664"/>
      <c r="AF19" s="664"/>
      <c r="AG19" s="664"/>
      <c r="AH19" s="664"/>
      <c r="AI19" s="664"/>
      <c r="AJ19" s="664"/>
      <c r="AK19" s="664"/>
      <c r="AL19" s="630">
        <v>0.4</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4698238</v>
      </c>
      <c r="CS20" s="628"/>
      <c r="CT20" s="628"/>
      <c r="CU20" s="628"/>
      <c r="CV20" s="628"/>
      <c r="CW20" s="628"/>
      <c r="CX20" s="628"/>
      <c r="CY20" s="629"/>
      <c r="CZ20" s="663">
        <v>100</v>
      </c>
      <c r="DA20" s="663"/>
      <c r="DB20" s="663"/>
      <c r="DC20" s="663"/>
      <c r="DD20" s="633">
        <v>429632</v>
      </c>
      <c r="DE20" s="628"/>
      <c r="DF20" s="628"/>
      <c r="DG20" s="628"/>
      <c r="DH20" s="628"/>
      <c r="DI20" s="628"/>
      <c r="DJ20" s="628"/>
      <c r="DK20" s="628"/>
      <c r="DL20" s="628"/>
      <c r="DM20" s="628"/>
      <c r="DN20" s="628"/>
      <c r="DO20" s="628"/>
      <c r="DP20" s="629"/>
      <c r="DQ20" s="633">
        <v>3370959</v>
      </c>
      <c r="DR20" s="628"/>
      <c r="DS20" s="628"/>
      <c r="DT20" s="628"/>
      <c r="DU20" s="628"/>
      <c r="DV20" s="628"/>
      <c r="DW20" s="628"/>
      <c r="DX20" s="628"/>
      <c r="DY20" s="628"/>
      <c r="DZ20" s="628"/>
      <c r="EA20" s="628"/>
      <c r="EB20" s="628"/>
      <c r="EC20" s="662"/>
    </row>
    <row r="21" spans="2:133" ht="11.25" customHeight="1">
      <c r="B21" s="624" t="s">
        <v>265</v>
      </c>
      <c r="C21" s="625"/>
      <c r="D21" s="625"/>
      <c r="E21" s="625"/>
      <c r="F21" s="625"/>
      <c r="G21" s="625"/>
      <c r="H21" s="625"/>
      <c r="I21" s="625"/>
      <c r="J21" s="625"/>
      <c r="K21" s="625"/>
      <c r="L21" s="625"/>
      <c r="M21" s="625"/>
      <c r="N21" s="625"/>
      <c r="O21" s="625"/>
      <c r="P21" s="625"/>
      <c r="Q21" s="626"/>
      <c r="R21" s="627">
        <v>2569736</v>
      </c>
      <c r="S21" s="628"/>
      <c r="T21" s="628"/>
      <c r="U21" s="628"/>
      <c r="V21" s="628"/>
      <c r="W21" s="628"/>
      <c r="X21" s="628"/>
      <c r="Y21" s="629"/>
      <c r="Z21" s="663">
        <v>53.2</v>
      </c>
      <c r="AA21" s="663"/>
      <c r="AB21" s="663"/>
      <c r="AC21" s="663"/>
      <c r="AD21" s="664">
        <v>2335321</v>
      </c>
      <c r="AE21" s="664"/>
      <c r="AF21" s="664"/>
      <c r="AG21" s="664"/>
      <c r="AH21" s="664"/>
      <c r="AI21" s="664"/>
      <c r="AJ21" s="664"/>
      <c r="AK21" s="664"/>
      <c r="AL21" s="630">
        <v>80.7</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24" t="s">
        <v>267</v>
      </c>
      <c r="C22" s="625"/>
      <c r="D22" s="625"/>
      <c r="E22" s="625"/>
      <c r="F22" s="625"/>
      <c r="G22" s="625"/>
      <c r="H22" s="625"/>
      <c r="I22" s="625"/>
      <c r="J22" s="625"/>
      <c r="K22" s="625"/>
      <c r="L22" s="625"/>
      <c r="M22" s="625"/>
      <c r="N22" s="625"/>
      <c r="O22" s="625"/>
      <c r="P22" s="625"/>
      <c r="Q22" s="626"/>
      <c r="R22" s="627">
        <v>2335321</v>
      </c>
      <c r="S22" s="628"/>
      <c r="T22" s="628"/>
      <c r="U22" s="628"/>
      <c r="V22" s="628"/>
      <c r="W22" s="628"/>
      <c r="X22" s="628"/>
      <c r="Y22" s="629"/>
      <c r="Z22" s="663">
        <v>48.3</v>
      </c>
      <c r="AA22" s="663"/>
      <c r="AB22" s="663"/>
      <c r="AC22" s="663"/>
      <c r="AD22" s="664">
        <v>2335321</v>
      </c>
      <c r="AE22" s="664"/>
      <c r="AF22" s="664"/>
      <c r="AG22" s="664"/>
      <c r="AH22" s="664"/>
      <c r="AI22" s="664"/>
      <c r="AJ22" s="664"/>
      <c r="AK22" s="664"/>
      <c r="AL22" s="630">
        <v>80.7</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24" t="s">
        <v>270</v>
      </c>
      <c r="C23" s="625"/>
      <c r="D23" s="625"/>
      <c r="E23" s="625"/>
      <c r="F23" s="625"/>
      <c r="G23" s="625"/>
      <c r="H23" s="625"/>
      <c r="I23" s="625"/>
      <c r="J23" s="625"/>
      <c r="K23" s="625"/>
      <c r="L23" s="625"/>
      <c r="M23" s="625"/>
      <c r="N23" s="625"/>
      <c r="O23" s="625"/>
      <c r="P23" s="625"/>
      <c r="Q23" s="626"/>
      <c r="R23" s="627">
        <v>234415</v>
      </c>
      <c r="S23" s="628"/>
      <c r="T23" s="628"/>
      <c r="U23" s="628"/>
      <c r="V23" s="628"/>
      <c r="W23" s="628"/>
      <c r="X23" s="628"/>
      <c r="Y23" s="629"/>
      <c r="Z23" s="663">
        <v>4.9000000000000004</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1434868</v>
      </c>
      <c r="CS24" s="674"/>
      <c r="CT24" s="674"/>
      <c r="CU24" s="674"/>
      <c r="CV24" s="674"/>
      <c r="CW24" s="674"/>
      <c r="CX24" s="674"/>
      <c r="CY24" s="702"/>
      <c r="CZ24" s="703">
        <v>30.5</v>
      </c>
      <c r="DA24" s="686"/>
      <c r="DB24" s="686"/>
      <c r="DC24" s="705"/>
      <c r="DD24" s="701">
        <v>1191148</v>
      </c>
      <c r="DE24" s="674"/>
      <c r="DF24" s="674"/>
      <c r="DG24" s="674"/>
      <c r="DH24" s="674"/>
      <c r="DI24" s="674"/>
      <c r="DJ24" s="674"/>
      <c r="DK24" s="702"/>
      <c r="DL24" s="701">
        <v>1091525</v>
      </c>
      <c r="DM24" s="674"/>
      <c r="DN24" s="674"/>
      <c r="DO24" s="674"/>
      <c r="DP24" s="674"/>
      <c r="DQ24" s="674"/>
      <c r="DR24" s="674"/>
      <c r="DS24" s="674"/>
      <c r="DT24" s="674"/>
      <c r="DU24" s="674"/>
      <c r="DV24" s="702"/>
      <c r="DW24" s="703">
        <v>37.6</v>
      </c>
      <c r="DX24" s="686"/>
      <c r="DY24" s="686"/>
      <c r="DZ24" s="686"/>
      <c r="EA24" s="686"/>
      <c r="EB24" s="686"/>
      <c r="EC24" s="704"/>
    </row>
    <row r="25" spans="2:133" ht="11.25" customHeight="1">
      <c r="B25" s="624" t="s">
        <v>280</v>
      </c>
      <c r="C25" s="625"/>
      <c r="D25" s="625"/>
      <c r="E25" s="625"/>
      <c r="F25" s="625"/>
      <c r="G25" s="625"/>
      <c r="H25" s="625"/>
      <c r="I25" s="625"/>
      <c r="J25" s="625"/>
      <c r="K25" s="625"/>
      <c r="L25" s="625"/>
      <c r="M25" s="625"/>
      <c r="N25" s="625"/>
      <c r="O25" s="625"/>
      <c r="P25" s="625"/>
      <c r="Q25" s="626"/>
      <c r="R25" s="627">
        <v>3122007</v>
      </c>
      <c r="S25" s="628"/>
      <c r="T25" s="628"/>
      <c r="U25" s="628"/>
      <c r="V25" s="628"/>
      <c r="W25" s="628"/>
      <c r="X25" s="628"/>
      <c r="Y25" s="629"/>
      <c r="Z25" s="663">
        <v>64.599999999999994</v>
      </c>
      <c r="AA25" s="663"/>
      <c r="AB25" s="663"/>
      <c r="AC25" s="663"/>
      <c r="AD25" s="664">
        <v>2887592</v>
      </c>
      <c r="AE25" s="664"/>
      <c r="AF25" s="664"/>
      <c r="AG25" s="664"/>
      <c r="AH25" s="664"/>
      <c r="AI25" s="664"/>
      <c r="AJ25" s="664"/>
      <c r="AK25" s="664"/>
      <c r="AL25" s="630">
        <v>99.7</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720401</v>
      </c>
      <c r="CS25" s="636"/>
      <c r="CT25" s="636"/>
      <c r="CU25" s="636"/>
      <c r="CV25" s="636"/>
      <c r="CW25" s="636"/>
      <c r="CX25" s="636"/>
      <c r="CY25" s="637"/>
      <c r="CZ25" s="630">
        <v>15.3</v>
      </c>
      <c r="DA25" s="638"/>
      <c r="DB25" s="638"/>
      <c r="DC25" s="639"/>
      <c r="DD25" s="633">
        <v>627975</v>
      </c>
      <c r="DE25" s="636"/>
      <c r="DF25" s="636"/>
      <c r="DG25" s="636"/>
      <c r="DH25" s="636"/>
      <c r="DI25" s="636"/>
      <c r="DJ25" s="636"/>
      <c r="DK25" s="637"/>
      <c r="DL25" s="633">
        <v>556012</v>
      </c>
      <c r="DM25" s="636"/>
      <c r="DN25" s="636"/>
      <c r="DO25" s="636"/>
      <c r="DP25" s="636"/>
      <c r="DQ25" s="636"/>
      <c r="DR25" s="636"/>
      <c r="DS25" s="636"/>
      <c r="DT25" s="636"/>
      <c r="DU25" s="636"/>
      <c r="DV25" s="637"/>
      <c r="DW25" s="630">
        <v>19.2</v>
      </c>
      <c r="DX25" s="638"/>
      <c r="DY25" s="638"/>
      <c r="DZ25" s="638"/>
      <c r="EA25" s="638"/>
      <c r="EB25" s="638"/>
      <c r="EC25" s="652"/>
    </row>
    <row r="26" spans="2:133" ht="11.25" customHeight="1">
      <c r="B26" s="624" t="s">
        <v>283</v>
      </c>
      <c r="C26" s="625"/>
      <c r="D26" s="625"/>
      <c r="E26" s="625"/>
      <c r="F26" s="625"/>
      <c r="G26" s="625"/>
      <c r="H26" s="625"/>
      <c r="I26" s="625"/>
      <c r="J26" s="625"/>
      <c r="K26" s="625"/>
      <c r="L26" s="625"/>
      <c r="M26" s="625"/>
      <c r="N26" s="625"/>
      <c r="O26" s="625"/>
      <c r="P26" s="625"/>
      <c r="Q26" s="626"/>
      <c r="R26" s="627">
        <v>591</v>
      </c>
      <c r="S26" s="628"/>
      <c r="T26" s="628"/>
      <c r="U26" s="628"/>
      <c r="V26" s="628"/>
      <c r="W26" s="628"/>
      <c r="X26" s="628"/>
      <c r="Y26" s="629"/>
      <c r="Z26" s="663">
        <v>0</v>
      </c>
      <c r="AA26" s="663"/>
      <c r="AB26" s="663"/>
      <c r="AC26" s="663"/>
      <c r="AD26" s="664">
        <v>591</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417171</v>
      </c>
      <c r="CS26" s="628"/>
      <c r="CT26" s="628"/>
      <c r="CU26" s="628"/>
      <c r="CV26" s="628"/>
      <c r="CW26" s="628"/>
      <c r="CX26" s="628"/>
      <c r="CY26" s="629"/>
      <c r="CZ26" s="630">
        <v>8.9</v>
      </c>
      <c r="DA26" s="638"/>
      <c r="DB26" s="638"/>
      <c r="DC26" s="639"/>
      <c r="DD26" s="633">
        <v>377559</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c r="B27" s="624" t="s">
        <v>286</v>
      </c>
      <c r="C27" s="625"/>
      <c r="D27" s="625"/>
      <c r="E27" s="625"/>
      <c r="F27" s="625"/>
      <c r="G27" s="625"/>
      <c r="H27" s="625"/>
      <c r="I27" s="625"/>
      <c r="J27" s="625"/>
      <c r="K27" s="625"/>
      <c r="L27" s="625"/>
      <c r="M27" s="625"/>
      <c r="N27" s="625"/>
      <c r="O27" s="625"/>
      <c r="P27" s="625"/>
      <c r="Q27" s="626"/>
      <c r="R27" s="627">
        <v>62866</v>
      </c>
      <c r="S27" s="628"/>
      <c r="T27" s="628"/>
      <c r="U27" s="628"/>
      <c r="V27" s="628"/>
      <c r="W27" s="628"/>
      <c r="X27" s="628"/>
      <c r="Y27" s="629"/>
      <c r="Z27" s="663">
        <v>1.3</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320884</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226255</v>
      </c>
      <c r="CS27" s="636"/>
      <c r="CT27" s="636"/>
      <c r="CU27" s="636"/>
      <c r="CV27" s="636"/>
      <c r="CW27" s="636"/>
      <c r="CX27" s="636"/>
      <c r="CY27" s="637"/>
      <c r="CZ27" s="630">
        <v>4.8</v>
      </c>
      <c r="DA27" s="638"/>
      <c r="DB27" s="638"/>
      <c r="DC27" s="639"/>
      <c r="DD27" s="633">
        <v>84557</v>
      </c>
      <c r="DE27" s="636"/>
      <c r="DF27" s="636"/>
      <c r="DG27" s="636"/>
      <c r="DH27" s="636"/>
      <c r="DI27" s="636"/>
      <c r="DJ27" s="636"/>
      <c r="DK27" s="637"/>
      <c r="DL27" s="633">
        <v>56897</v>
      </c>
      <c r="DM27" s="636"/>
      <c r="DN27" s="636"/>
      <c r="DO27" s="636"/>
      <c r="DP27" s="636"/>
      <c r="DQ27" s="636"/>
      <c r="DR27" s="636"/>
      <c r="DS27" s="636"/>
      <c r="DT27" s="636"/>
      <c r="DU27" s="636"/>
      <c r="DV27" s="637"/>
      <c r="DW27" s="630">
        <v>2</v>
      </c>
      <c r="DX27" s="638"/>
      <c r="DY27" s="638"/>
      <c r="DZ27" s="638"/>
      <c r="EA27" s="638"/>
      <c r="EB27" s="638"/>
      <c r="EC27" s="652"/>
    </row>
    <row r="28" spans="2:133" ht="11.25" customHeight="1">
      <c r="B28" s="624" t="s">
        <v>289</v>
      </c>
      <c r="C28" s="625"/>
      <c r="D28" s="625"/>
      <c r="E28" s="625"/>
      <c r="F28" s="625"/>
      <c r="G28" s="625"/>
      <c r="H28" s="625"/>
      <c r="I28" s="625"/>
      <c r="J28" s="625"/>
      <c r="K28" s="625"/>
      <c r="L28" s="625"/>
      <c r="M28" s="625"/>
      <c r="N28" s="625"/>
      <c r="O28" s="625"/>
      <c r="P28" s="625"/>
      <c r="Q28" s="626"/>
      <c r="R28" s="627">
        <v>68385</v>
      </c>
      <c r="S28" s="628"/>
      <c r="T28" s="628"/>
      <c r="U28" s="628"/>
      <c r="V28" s="628"/>
      <c r="W28" s="628"/>
      <c r="X28" s="628"/>
      <c r="Y28" s="629"/>
      <c r="Z28" s="663">
        <v>1.4</v>
      </c>
      <c r="AA28" s="663"/>
      <c r="AB28" s="663"/>
      <c r="AC28" s="663"/>
      <c r="AD28" s="664">
        <v>6934</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488212</v>
      </c>
      <c r="CS28" s="628"/>
      <c r="CT28" s="628"/>
      <c r="CU28" s="628"/>
      <c r="CV28" s="628"/>
      <c r="CW28" s="628"/>
      <c r="CX28" s="628"/>
      <c r="CY28" s="629"/>
      <c r="CZ28" s="630">
        <v>10.4</v>
      </c>
      <c r="DA28" s="638"/>
      <c r="DB28" s="638"/>
      <c r="DC28" s="639"/>
      <c r="DD28" s="633">
        <v>478616</v>
      </c>
      <c r="DE28" s="628"/>
      <c r="DF28" s="628"/>
      <c r="DG28" s="628"/>
      <c r="DH28" s="628"/>
      <c r="DI28" s="628"/>
      <c r="DJ28" s="628"/>
      <c r="DK28" s="629"/>
      <c r="DL28" s="633">
        <v>478616</v>
      </c>
      <c r="DM28" s="628"/>
      <c r="DN28" s="628"/>
      <c r="DO28" s="628"/>
      <c r="DP28" s="628"/>
      <c r="DQ28" s="628"/>
      <c r="DR28" s="628"/>
      <c r="DS28" s="628"/>
      <c r="DT28" s="628"/>
      <c r="DU28" s="628"/>
      <c r="DV28" s="629"/>
      <c r="DW28" s="630">
        <v>16.5</v>
      </c>
      <c r="DX28" s="638"/>
      <c r="DY28" s="638"/>
      <c r="DZ28" s="638"/>
      <c r="EA28" s="638"/>
      <c r="EB28" s="638"/>
      <c r="EC28" s="652"/>
    </row>
    <row r="29" spans="2:133" ht="11.25" customHeight="1">
      <c r="B29" s="624" t="s">
        <v>291</v>
      </c>
      <c r="C29" s="625"/>
      <c r="D29" s="625"/>
      <c r="E29" s="625"/>
      <c r="F29" s="625"/>
      <c r="G29" s="625"/>
      <c r="H29" s="625"/>
      <c r="I29" s="625"/>
      <c r="J29" s="625"/>
      <c r="K29" s="625"/>
      <c r="L29" s="625"/>
      <c r="M29" s="625"/>
      <c r="N29" s="625"/>
      <c r="O29" s="625"/>
      <c r="P29" s="625"/>
      <c r="Q29" s="626"/>
      <c r="R29" s="627">
        <v>11949</v>
      </c>
      <c r="S29" s="628"/>
      <c r="T29" s="628"/>
      <c r="U29" s="628"/>
      <c r="V29" s="628"/>
      <c r="W29" s="628"/>
      <c r="X29" s="628"/>
      <c r="Y29" s="629"/>
      <c r="Z29" s="663">
        <v>0.2</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488195</v>
      </c>
      <c r="CS29" s="636"/>
      <c r="CT29" s="636"/>
      <c r="CU29" s="636"/>
      <c r="CV29" s="636"/>
      <c r="CW29" s="636"/>
      <c r="CX29" s="636"/>
      <c r="CY29" s="637"/>
      <c r="CZ29" s="630">
        <v>10.4</v>
      </c>
      <c r="DA29" s="638"/>
      <c r="DB29" s="638"/>
      <c r="DC29" s="639"/>
      <c r="DD29" s="633">
        <v>478599</v>
      </c>
      <c r="DE29" s="636"/>
      <c r="DF29" s="636"/>
      <c r="DG29" s="636"/>
      <c r="DH29" s="636"/>
      <c r="DI29" s="636"/>
      <c r="DJ29" s="636"/>
      <c r="DK29" s="637"/>
      <c r="DL29" s="633">
        <v>478599</v>
      </c>
      <c r="DM29" s="636"/>
      <c r="DN29" s="636"/>
      <c r="DO29" s="636"/>
      <c r="DP29" s="636"/>
      <c r="DQ29" s="636"/>
      <c r="DR29" s="636"/>
      <c r="DS29" s="636"/>
      <c r="DT29" s="636"/>
      <c r="DU29" s="636"/>
      <c r="DV29" s="637"/>
      <c r="DW29" s="630">
        <v>16.5</v>
      </c>
      <c r="DX29" s="638"/>
      <c r="DY29" s="638"/>
      <c r="DZ29" s="638"/>
      <c r="EA29" s="638"/>
      <c r="EB29" s="638"/>
      <c r="EC29" s="652"/>
    </row>
    <row r="30" spans="2:133" ht="11.25" customHeight="1">
      <c r="B30" s="624" t="s">
        <v>293</v>
      </c>
      <c r="C30" s="625"/>
      <c r="D30" s="625"/>
      <c r="E30" s="625"/>
      <c r="F30" s="625"/>
      <c r="G30" s="625"/>
      <c r="H30" s="625"/>
      <c r="I30" s="625"/>
      <c r="J30" s="625"/>
      <c r="K30" s="625"/>
      <c r="L30" s="625"/>
      <c r="M30" s="625"/>
      <c r="N30" s="625"/>
      <c r="O30" s="625"/>
      <c r="P30" s="625"/>
      <c r="Q30" s="626"/>
      <c r="R30" s="627">
        <v>219482</v>
      </c>
      <c r="S30" s="628"/>
      <c r="T30" s="628"/>
      <c r="U30" s="628"/>
      <c r="V30" s="628"/>
      <c r="W30" s="628"/>
      <c r="X30" s="628"/>
      <c r="Y30" s="629"/>
      <c r="Z30" s="663">
        <v>4.5</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478321</v>
      </c>
      <c r="CS30" s="628"/>
      <c r="CT30" s="628"/>
      <c r="CU30" s="628"/>
      <c r="CV30" s="628"/>
      <c r="CW30" s="628"/>
      <c r="CX30" s="628"/>
      <c r="CY30" s="629"/>
      <c r="CZ30" s="630">
        <v>10.199999999999999</v>
      </c>
      <c r="DA30" s="638"/>
      <c r="DB30" s="638"/>
      <c r="DC30" s="639"/>
      <c r="DD30" s="633">
        <v>468797</v>
      </c>
      <c r="DE30" s="628"/>
      <c r="DF30" s="628"/>
      <c r="DG30" s="628"/>
      <c r="DH30" s="628"/>
      <c r="DI30" s="628"/>
      <c r="DJ30" s="628"/>
      <c r="DK30" s="629"/>
      <c r="DL30" s="633">
        <v>468797</v>
      </c>
      <c r="DM30" s="628"/>
      <c r="DN30" s="628"/>
      <c r="DO30" s="628"/>
      <c r="DP30" s="628"/>
      <c r="DQ30" s="628"/>
      <c r="DR30" s="628"/>
      <c r="DS30" s="628"/>
      <c r="DT30" s="628"/>
      <c r="DU30" s="628"/>
      <c r="DV30" s="629"/>
      <c r="DW30" s="630">
        <v>16.2</v>
      </c>
      <c r="DX30" s="638"/>
      <c r="DY30" s="638"/>
      <c r="DZ30" s="638"/>
      <c r="EA30" s="638"/>
      <c r="EB30" s="638"/>
      <c r="EC30" s="652"/>
    </row>
    <row r="31" spans="2:133" ht="11.25" customHeight="1">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99.7</v>
      </c>
      <c r="BH31" s="685"/>
      <c r="BI31" s="685"/>
      <c r="BJ31" s="685"/>
      <c r="BK31" s="685"/>
      <c r="BL31" s="685"/>
      <c r="BM31" s="686">
        <v>97</v>
      </c>
      <c r="BN31" s="685"/>
      <c r="BO31" s="685"/>
      <c r="BP31" s="685"/>
      <c r="BQ31" s="687"/>
      <c r="BR31" s="684">
        <v>99.6</v>
      </c>
      <c r="BS31" s="685"/>
      <c r="BT31" s="685"/>
      <c r="BU31" s="685"/>
      <c r="BV31" s="685"/>
      <c r="BW31" s="685"/>
      <c r="BX31" s="686">
        <v>96.4</v>
      </c>
      <c r="BY31" s="685"/>
      <c r="BZ31" s="685"/>
      <c r="CA31" s="685"/>
      <c r="CB31" s="687"/>
      <c r="CD31" s="642"/>
      <c r="CE31" s="643"/>
      <c r="CF31" s="624" t="s">
        <v>300</v>
      </c>
      <c r="CG31" s="625"/>
      <c r="CH31" s="625"/>
      <c r="CI31" s="625"/>
      <c r="CJ31" s="625"/>
      <c r="CK31" s="625"/>
      <c r="CL31" s="625"/>
      <c r="CM31" s="625"/>
      <c r="CN31" s="625"/>
      <c r="CO31" s="625"/>
      <c r="CP31" s="625"/>
      <c r="CQ31" s="626"/>
      <c r="CR31" s="627">
        <v>9874</v>
      </c>
      <c r="CS31" s="636"/>
      <c r="CT31" s="636"/>
      <c r="CU31" s="636"/>
      <c r="CV31" s="636"/>
      <c r="CW31" s="636"/>
      <c r="CX31" s="636"/>
      <c r="CY31" s="637"/>
      <c r="CZ31" s="630">
        <v>0.2</v>
      </c>
      <c r="DA31" s="638"/>
      <c r="DB31" s="638"/>
      <c r="DC31" s="639"/>
      <c r="DD31" s="633">
        <v>9802</v>
      </c>
      <c r="DE31" s="636"/>
      <c r="DF31" s="636"/>
      <c r="DG31" s="636"/>
      <c r="DH31" s="636"/>
      <c r="DI31" s="636"/>
      <c r="DJ31" s="636"/>
      <c r="DK31" s="637"/>
      <c r="DL31" s="633">
        <v>9802</v>
      </c>
      <c r="DM31" s="636"/>
      <c r="DN31" s="636"/>
      <c r="DO31" s="636"/>
      <c r="DP31" s="636"/>
      <c r="DQ31" s="636"/>
      <c r="DR31" s="636"/>
      <c r="DS31" s="636"/>
      <c r="DT31" s="636"/>
      <c r="DU31" s="636"/>
      <c r="DV31" s="637"/>
      <c r="DW31" s="630">
        <v>0.3</v>
      </c>
      <c r="DX31" s="638"/>
      <c r="DY31" s="638"/>
      <c r="DZ31" s="638"/>
      <c r="EA31" s="638"/>
      <c r="EB31" s="638"/>
      <c r="EC31" s="652"/>
    </row>
    <row r="32" spans="2:133" ht="11.25" customHeight="1">
      <c r="B32" s="624" t="s">
        <v>301</v>
      </c>
      <c r="C32" s="625"/>
      <c r="D32" s="625"/>
      <c r="E32" s="625"/>
      <c r="F32" s="625"/>
      <c r="G32" s="625"/>
      <c r="H32" s="625"/>
      <c r="I32" s="625"/>
      <c r="J32" s="625"/>
      <c r="K32" s="625"/>
      <c r="L32" s="625"/>
      <c r="M32" s="625"/>
      <c r="N32" s="625"/>
      <c r="O32" s="625"/>
      <c r="P32" s="625"/>
      <c r="Q32" s="626"/>
      <c r="R32" s="627">
        <v>410227</v>
      </c>
      <c r="S32" s="628"/>
      <c r="T32" s="628"/>
      <c r="U32" s="628"/>
      <c r="V32" s="628"/>
      <c r="W32" s="628"/>
      <c r="X32" s="628"/>
      <c r="Y32" s="629"/>
      <c r="Z32" s="663">
        <v>8.5</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99.9</v>
      </c>
      <c r="BH32" s="636"/>
      <c r="BI32" s="636"/>
      <c r="BJ32" s="636"/>
      <c r="BK32" s="636"/>
      <c r="BL32" s="636"/>
      <c r="BM32" s="631">
        <v>98.6</v>
      </c>
      <c r="BN32" s="636"/>
      <c r="BO32" s="636"/>
      <c r="BP32" s="636"/>
      <c r="BQ32" s="661"/>
      <c r="BR32" s="683">
        <v>99.8</v>
      </c>
      <c r="BS32" s="636"/>
      <c r="BT32" s="636"/>
      <c r="BU32" s="636"/>
      <c r="BV32" s="636"/>
      <c r="BW32" s="636"/>
      <c r="BX32" s="631">
        <v>98.2</v>
      </c>
      <c r="BY32" s="636"/>
      <c r="BZ32" s="636"/>
      <c r="CA32" s="636"/>
      <c r="CB32" s="661"/>
      <c r="CD32" s="644"/>
      <c r="CE32" s="645"/>
      <c r="CF32" s="624" t="s">
        <v>304</v>
      </c>
      <c r="CG32" s="625"/>
      <c r="CH32" s="625"/>
      <c r="CI32" s="625"/>
      <c r="CJ32" s="625"/>
      <c r="CK32" s="625"/>
      <c r="CL32" s="625"/>
      <c r="CM32" s="625"/>
      <c r="CN32" s="625"/>
      <c r="CO32" s="625"/>
      <c r="CP32" s="625"/>
      <c r="CQ32" s="626"/>
      <c r="CR32" s="627">
        <v>17</v>
      </c>
      <c r="CS32" s="628"/>
      <c r="CT32" s="628"/>
      <c r="CU32" s="628"/>
      <c r="CV32" s="628"/>
      <c r="CW32" s="628"/>
      <c r="CX32" s="628"/>
      <c r="CY32" s="629"/>
      <c r="CZ32" s="630">
        <v>0</v>
      </c>
      <c r="DA32" s="638"/>
      <c r="DB32" s="638"/>
      <c r="DC32" s="639"/>
      <c r="DD32" s="633">
        <v>17</v>
      </c>
      <c r="DE32" s="628"/>
      <c r="DF32" s="628"/>
      <c r="DG32" s="628"/>
      <c r="DH32" s="628"/>
      <c r="DI32" s="628"/>
      <c r="DJ32" s="628"/>
      <c r="DK32" s="629"/>
      <c r="DL32" s="633">
        <v>17</v>
      </c>
      <c r="DM32" s="628"/>
      <c r="DN32" s="628"/>
      <c r="DO32" s="628"/>
      <c r="DP32" s="628"/>
      <c r="DQ32" s="628"/>
      <c r="DR32" s="628"/>
      <c r="DS32" s="628"/>
      <c r="DT32" s="628"/>
      <c r="DU32" s="628"/>
      <c r="DV32" s="629"/>
      <c r="DW32" s="630">
        <v>0</v>
      </c>
      <c r="DX32" s="638"/>
      <c r="DY32" s="638"/>
      <c r="DZ32" s="638"/>
      <c r="EA32" s="638"/>
      <c r="EB32" s="638"/>
      <c r="EC32" s="652"/>
    </row>
    <row r="33" spans="2:133" ht="11.25" customHeight="1">
      <c r="B33" s="624" t="s">
        <v>305</v>
      </c>
      <c r="C33" s="625"/>
      <c r="D33" s="625"/>
      <c r="E33" s="625"/>
      <c r="F33" s="625"/>
      <c r="G33" s="625"/>
      <c r="H33" s="625"/>
      <c r="I33" s="625"/>
      <c r="J33" s="625"/>
      <c r="K33" s="625"/>
      <c r="L33" s="625"/>
      <c r="M33" s="625"/>
      <c r="N33" s="625"/>
      <c r="O33" s="625"/>
      <c r="P33" s="625"/>
      <c r="Q33" s="626"/>
      <c r="R33" s="627">
        <v>42716</v>
      </c>
      <c r="S33" s="628"/>
      <c r="T33" s="628"/>
      <c r="U33" s="628"/>
      <c r="V33" s="628"/>
      <c r="W33" s="628"/>
      <c r="X33" s="628"/>
      <c r="Y33" s="629"/>
      <c r="Z33" s="663">
        <v>0.9</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99.5</v>
      </c>
      <c r="BH33" s="612"/>
      <c r="BI33" s="612"/>
      <c r="BJ33" s="612"/>
      <c r="BK33" s="612"/>
      <c r="BL33" s="612"/>
      <c r="BM33" s="656">
        <v>94.3</v>
      </c>
      <c r="BN33" s="612"/>
      <c r="BO33" s="612"/>
      <c r="BP33" s="612"/>
      <c r="BQ33" s="650"/>
      <c r="BR33" s="682">
        <v>99.4</v>
      </c>
      <c r="BS33" s="612"/>
      <c r="BT33" s="612"/>
      <c r="BU33" s="612"/>
      <c r="BV33" s="612"/>
      <c r="BW33" s="612"/>
      <c r="BX33" s="656">
        <v>93.4</v>
      </c>
      <c r="BY33" s="612"/>
      <c r="BZ33" s="612"/>
      <c r="CA33" s="612"/>
      <c r="CB33" s="650"/>
      <c r="CD33" s="624" t="s">
        <v>307</v>
      </c>
      <c r="CE33" s="625"/>
      <c r="CF33" s="625"/>
      <c r="CG33" s="625"/>
      <c r="CH33" s="625"/>
      <c r="CI33" s="625"/>
      <c r="CJ33" s="625"/>
      <c r="CK33" s="625"/>
      <c r="CL33" s="625"/>
      <c r="CM33" s="625"/>
      <c r="CN33" s="625"/>
      <c r="CO33" s="625"/>
      <c r="CP33" s="625"/>
      <c r="CQ33" s="626"/>
      <c r="CR33" s="627">
        <v>2743177</v>
      </c>
      <c r="CS33" s="636"/>
      <c r="CT33" s="636"/>
      <c r="CU33" s="636"/>
      <c r="CV33" s="636"/>
      <c r="CW33" s="636"/>
      <c r="CX33" s="636"/>
      <c r="CY33" s="637"/>
      <c r="CZ33" s="630">
        <v>58.4</v>
      </c>
      <c r="DA33" s="638"/>
      <c r="DB33" s="638"/>
      <c r="DC33" s="639"/>
      <c r="DD33" s="633">
        <v>2002563</v>
      </c>
      <c r="DE33" s="636"/>
      <c r="DF33" s="636"/>
      <c r="DG33" s="636"/>
      <c r="DH33" s="636"/>
      <c r="DI33" s="636"/>
      <c r="DJ33" s="636"/>
      <c r="DK33" s="637"/>
      <c r="DL33" s="633">
        <v>1281249</v>
      </c>
      <c r="DM33" s="636"/>
      <c r="DN33" s="636"/>
      <c r="DO33" s="636"/>
      <c r="DP33" s="636"/>
      <c r="DQ33" s="636"/>
      <c r="DR33" s="636"/>
      <c r="DS33" s="636"/>
      <c r="DT33" s="636"/>
      <c r="DU33" s="636"/>
      <c r="DV33" s="637"/>
      <c r="DW33" s="630">
        <v>44.2</v>
      </c>
      <c r="DX33" s="638"/>
      <c r="DY33" s="638"/>
      <c r="DZ33" s="638"/>
      <c r="EA33" s="638"/>
      <c r="EB33" s="638"/>
      <c r="EC33" s="652"/>
    </row>
    <row r="34" spans="2:133" ht="11.25" customHeight="1">
      <c r="B34" s="624" t="s">
        <v>308</v>
      </c>
      <c r="C34" s="625"/>
      <c r="D34" s="625"/>
      <c r="E34" s="625"/>
      <c r="F34" s="625"/>
      <c r="G34" s="625"/>
      <c r="H34" s="625"/>
      <c r="I34" s="625"/>
      <c r="J34" s="625"/>
      <c r="K34" s="625"/>
      <c r="L34" s="625"/>
      <c r="M34" s="625"/>
      <c r="N34" s="625"/>
      <c r="O34" s="625"/>
      <c r="P34" s="625"/>
      <c r="Q34" s="626"/>
      <c r="R34" s="627">
        <v>44322</v>
      </c>
      <c r="S34" s="628"/>
      <c r="T34" s="628"/>
      <c r="U34" s="628"/>
      <c r="V34" s="628"/>
      <c r="W34" s="628"/>
      <c r="X34" s="628"/>
      <c r="Y34" s="629"/>
      <c r="Z34" s="663">
        <v>0.9</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628093</v>
      </c>
      <c r="CS34" s="628"/>
      <c r="CT34" s="628"/>
      <c r="CU34" s="628"/>
      <c r="CV34" s="628"/>
      <c r="CW34" s="628"/>
      <c r="CX34" s="628"/>
      <c r="CY34" s="629"/>
      <c r="CZ34" s="630">
        <v>13.4</v>
      </c>
      <c r="DA34" s="638"/>
      <c r="DB34" s="638"/>
      <c r="DC34" s="639"/>
      <c r="DD34" s="633">
        <v>516388</v>
      </c>
      <c r="DE34" s="628"/>
      <c r="DF34" s="628"/>
      <c r="DG34" s="628"/>
      <c r="DH34" s="628"/>
      <c r="DI34" s="628"/>
      <c r="DJ34" s="628"/>
      <c r="DK34" s="629"/>
      <c r="DL34" s="633">
        <v>476737</v>
      </c>
      <c r="DM34" s="628"/>
      <c r="DN34" s="628"/>
      <c r="DO34" s="628"/>
      <c r="DP34" s="628"/>
      <c r="DQ34" s="628"/>
      <c r="DR34" s="628"/>
      <c r="DS34" s="628"/>
      <c r="DT34" s="628"/>
      <c r="DU34" s="628"/>
      <c r="DV34" s="629"/>
      <c r="DW34" s="630">
        <v>16.399999999999999</v>
      </c>
      <c r="DX34" s="638"/>
      <c r="DY34" s="638"/>
      <c r="DZ34" s="638"/>
      <c r="EA34" s="638"/>
      <c r="EB34" s="638"/>
      <c r="EC34" s="652"/>
    </row>
    <row r="35" spans="2:133" ht="11.25" customHeight="1">
      <c r="B35" s="624" t="s">
        <v>310</v>
      </c>
      <c r="C35" s="625"/>
      <c r="D35" s="625"/>
      <c r="E35" s="625"/>
      <c r="F35" s="625"/>
      <c r="G35" s="625"/>
      <c r="H35" s="625"/>
      <c r="I35" s="625"/>
      <c r="J35" s="625"/>
      <c r="K35" s="625"/>
      <c r="L35" s="625"/>
      <c r="M35" s="625"/>
      <c r="N35" s="625"/>
      <c r="O35" s="625"/>
      <c r="P35" s="625"/>
      <c r="Q35" s="626"/>
      <c r="R35" s="627">
        <v>380606</v>
      </c>
      <c r="S35" s="628"/>
      <c r="T35" s="628"/>
      <c r="U35" s="628"/>
      <c r="V35" s="628"/>
      <c r="W35" s="628"/>
      <c r="X35" s="628"/>
      <c r="Y35" s="629"/>
      <c r="Z35" s="663">
        <v>7.9</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142554</v>
      </c>
      <c r="CS35" s="636"/>
      <c r="CT35" s="636"/>
      <c r="CU35" s="636"/>
      <c r="CV35" s="636"/>
      <c r="CW35" s="636"/>
      <c r="CX35" s="636"/>
      <c r="CY35" s="637"/>
      <c r="CZ35" s="630">
        <v>3</v>
      </c>
      <c r="DA35" s="638"/>
      <c r="DB35" s="638"/>
      <c r="DC35" s="639"/>
      <c r="DD35" s="633">
        <v>123666</v>
      </c>
      <c r="DE35" s="636"/>
      <c r="DF35" s="636"/>
      <c r="DG35" s="636"/>
      <c r="DH35" s="636"/>
      <c r="DI35" s="636"/>
      <c r="DJ35" s="636"/>
      <c r="DK35" s="637"/>
      <c r="DL35" s="633">
        <v>103617</v>
      </c>
      <c r="DM35" s="636"/>
      <c r="DN35" s="636"/>
      <c r="DO35" s="636"/>
      <c r="DP35" s="636"/>
      <c r="DQ35" s="636"/>
      <c r="DR35" s="636"/>
      <c r="DS35" s="636"/>
      <c r="DT35" s="636"/>
      <c r="DU35" s="636"/>
      <c r="DV35" s="637"/>
      <c r="DW35" s="630">
        <v>3.6</v>
      </c>
      <c r="DX35" s="638"/>
      <c r="DY35" s="638"/>
      <c r="DZ35" s="638"/>
      <c r="EA35" s="638"/>
      <c r="EB35" s="638"/>
      <c r="EC35" s="652"/>
    </row>
    <row r="36" spans="2:133" ht="11.25" customHeight="1">
      <c r="B36" s="624" t="s">
        <v>314</v>
      </c>
      <c r="C36" s="625"/>
      <c r="D36" s="625"/>
      <c r="E36" s="625"/>
      <c r="F36" s="625"/>
      <c r="G36" s="625"/>
      <c r="H36" s="625"/>
      <c r="I36" s="625"/>
      <c r="J36" s="625"/>
      <c r="K36" s="625"/>
      <c r="L36" s="625"/>
      <c r="M36" s="625"/>
      <c r="N36" s="625"/>
      <c r="O36" s="625"/>
      <c r="P36" s="625"/>
      <c r="Q36" s="626"/>
      <c r="R36" s="627">
        <v>10218</v>
      </c>
      <c r="S36" s="628"/>
      <c r="T36" s="628"/>
      <c r="U36" s="628"/>
      <c r="V36" s="628"/>
      <c r="W36" s="628"/>
      <c r="X36" s="628"/>
      <c r="Y36" s="629"/>
      <c r="Z36" s="663">
        <v>0.2</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574605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8127</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1249114</v>
      </c>
      <c r="CS36" s="628"/>
      <c r="CT36" s="628"/>
      <c r="CU36" s="628"/>
      <c r="CV36" s="628"/>
      <c r="CW36" s="628"/>
      <c r="CX36" s="628"/>
      <c r="CY36" s="629"/>
      <c r="CZ36" s="630">
        <v>26.6</v>
      </c>
      <c r="DA36" s="638"/>
      <c r="DB36" s="638"/>
      <c r="DC36" s="639"/>
      <c r="DD36" s="633">
        <v>793725</v>
      </c>
      <c r="DE36" s="628"/>
      <c r="DF36" s="628"/>
      <c r="DG36" s="628"/>
      <c r="DH36" s="628"/>
      <c r="DI36" s="628"/>
      <c r="DJ36" s="628"/>
      <c r="DK36" s="629"/>
      <c r="DL36" s="633">
        <v>557597</v>
      </c>
      <c r="DM36" s="628"/>
      <c r="DN36" s="628"/>
      <c r="DO36" s="628"/>
      <c r="DP36" s="628"/>
      <c r="DQ36" s="628"/>
      <c r="DR36" s="628"/>
      <c r="DS36" s="628"/>
      <c r="DT36" s="628"/>
      <c r="DU36" s="628"/>
      <c r="DV36" s="629"/>
      <c r="DW36" s="630">
        <v>19.2</v>
      </c>
      <c r="DX36" s="638"/>
      <c r="DY36" s="638"/>
      <c r="DZ36" s="638"/>
      <c r="EA36" s="638"/>
      <c r="EB36" s="638"/>
      <c r="EC36" s="652"/>
    </row>
    <row r="37" spans="2:133" ht="11.25" customHeight="1">
      <c r="B37" s="624" t="s">
        <v>318</v>
      </c>
      <c r="C37" s="625"/>
      <c r="D37" s="625"/>
      <c r="E37" s="625"/>
      <c r="F37" s="625"/>
      <c r="G37" s="625"/>
      <c r="H37" s="625"/>
      <c r="I37" s="625"/>
      <c r="J37" s="625"/>
      <c r="K37" s="625"/>
      <c r="L37" s="625"/>
      <c r="M37" s="625"/>
      <c r="N37" s="625"/>
      <c r="O37" s="625"/>
      <c r="P37" s="625"/>
      <c r="Q37" s="626"/>
      <c r="R37" s="627">
        <v>96404</v>
      </c>
      <c r="S37" s="628"/>
      <c r="T37" s="628"/>
      <c r="U37" s="628"/>
      <c r="V37" s="628"/>
      <c r="W37" s="628"/>
      <c r="X37" s="628"/>
      <c r="Y37" s="629"/>
      <c r="Z37" s="663">
        <v>2</v>
      </c>
      <c r="AA37" s="663"/>
      <c r="AB37" s="663"/>
      <c r="AC37" s="663"/>
      <c r="AD37" s="664">
        <v>264</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147957</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11983</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231238</v>
      </c>
      <c r="CS37" s="636"/>
      <c r="CT37" s="636"/>
      <c r="CU37" s="636"/>
      <c r="CV37" s="636"/>
      <c r="CW37" s="636"/>
      <c r="CX37" s="636"/>
      <c r="CY37" s="637"/>
      <c r="CZ37" s="630">
        <v>4.9000000000000004</v>
      </c>
      <c r="DA37" s="638"/>
      <c r="DB37" s="638"/>
      <c r="DC37" s="639"/>
      <c r="DD37" s="633">
        <v>231238</v>
      </c>
      <c r="DE37" s="636"/>
      <c r="DF37" s="636"/>
      <c r="DG37" s="636"/>
      <c r="DH37" s="636"/>
      <c r="DI37" s="636"/>
      <c r="DJ37" s="636"/>
      <c r="DK37" s="637"/>
      <c r="DL37" s="633">
        <v>230901</v>
      </c>
      <c r="DM37" s="636"/>
      <c r="DN37" s="636"/>
      <c r="DO37" s="636"/>
      <c r="DP37" s="636"/>
      <c r="DQ37" s="636"/>
      <c r="DR37" s="636"/>
      <c r="DS37" s="636"/>
      <c r="DT37" s="636"/>
      <c r="DU37" s="636"/>
      <c r="DV37" s="637"/>
      <c r="DW37" s="630">
        <v>8</v>
      </c>
      <c r="DX37" s="638"/>
      <c r="DY37" s="638"/>
      <c r="DZ37" s="638"/>
      <c r="EA37" s="638"/>
      <c r="EB37" s="638"/>
      <c r="EC37" s="652"/>
    </row>
    <row r="38" spans="2:133" ht="11.25" customHeight="1">
      <c r="B38" s="624" t="s">
        <v>322</v>
      </c>
      <c r="C38" s="625"/>
      <c r="D38" s="625"/>
      <c r="E38" s="625"/>
      <c r="F38" s="625"/>
      <c r="G38" s="625"/>
      <c r="H38" s="625"/>
      <c r="I38" s="625"/>
      <c r="J38" s="625"/>
      <c r="K38" s="625"/>
      <c r="L38" s="625"/>
      <c r="M38" s="625"/>
      <c r="N38" s="625"/>
      <c r="O38" s="625"/>
      <c r="P38" s="625"/>
      <c r="Q38" s="626"/>
      <c r="R38" s="627">
        <v>360365</v>
      </c>
      <c r="S38" s="628"/>
      <c r="T38" s="628"/>
      <c r="U38" s="628"/>
      <c r="V38" s="628"/>
      <c r="W38" s="628"/>
      <c r="X38" s="628"/>
      <c r="Y38" s="629"/>
      <c r="Z38" s="663">
        <v>7.5</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93305</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470</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408676</v>
      </c>
      <c r="CS38" s="628"/>
      <c r="CT38" s="628"/>
      <c r="CU38" s="628"/>
      <c r="CV38" s="628"/>
      <c r="CW38" s="628"/>
      <c r="CX38" s="628"/>
      <c r="CY38" s="629"/>
      <c r="CZ38" s="630">
        <v>8.6999999999999993</v>
      </c>
      <c r="DA38" s="638"/>
      <c r="DB38" s="638"/>
      <c r="DC38" s="639"/>
      <c r="DD38" s="633">
        <v>370367</v>
      </c>
      <c r="DE38" s="628"/>
      <c r="DF38" s="628"/>
      <c r="DG38" s="628"/>
      <c r="DH38" s="628"/>
      <c r="DI38" s="628"/>
      <c r="DJ38" s="628"/>
      <c r="DK38" s="629"/>
      <c r="DL38" s="633">
        <v>143298</v>
      </c>
      <c r="DM38" s="628"/>
      <c r="DN38" s="628"/>
      <c r="DO38" s="628"/>
      <c r="DP38" s="628"/>
      <c r="DQ38" s="628"/>
      <c r="DR38" s="628"/>
      <c r="DS38" s="628"/>
      <c r="DT38" s="628"/>
      <c r="DU38" s="628"/>
      <c r="DV38" s="629"/>
      <c r="DW38" s="630">
        <v>4.9000000000000004</v>
      </c>
      <c r="DX38" s="638"/>
      <c r="DY38" s="638"/>
      <c r="DZ38" s="638"/>
      <c r="EA38" s="638"/>
      <c r="EB38" s="638"/>
      <c r="EC38" s="652"/>
    </row>
    <row r="39" spans="2:133" ht="11.25" customHeight="1">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72624</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819</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241475</v>
      </c>
      <c r="CS39" s="636"/>
      <c r="CT39" s="636"/>
      <c r="CU39" s="636"/>
      <c r="CV39" s="636"/>
      <c r="CW39" s="636"/>
      <c r="CX39" s="636"/>
      <c r="CY39" s="637"/>
      <c r="CZ39" s="630">
        <v>5.0999999999999996</v>
      </c>
      <c r="DA39" s="638"/>
      <c r="DB39" s="638"/>
      <c r="DC39" s="639"/>
      <c r="DD39" s="633">
        <v>180152</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c r="B40" s="624" t="s">
        <v>330</v>
      </c>
      <c r="C40" s="625"/>
      <c r="D40" s="625"/>
      <c r="E40" s="625"/>
      <c r="F40" s="625"/>
      <c r="G40" s="625"/>
      <c r="H40" s="625"/>
      <c r="I40" s="625"/>
      <c r="J40" s="625"/>
      <c r="K40" s="625"/>
      <c r="L40" s="625"/>
      <c r="M40" s="625"/>
      <c r="N40" s="625"/>
      <c r="O40" s="625"/>
      <c r="P40" s="625"/>
      <c r="Q40" s="626"/>
      <c r="R40" s="627">
        <v>4865</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149</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73265</v>
      </c>
      <c r="CS40" s="628"/>
      <c r="CT40" s="628"/>
      <c r="CU40" s="628"/>
      <c r="CV40" s="628"/>
      <c r="CW40" s="628"/>
      <c r="CX40" s="628"/>
      <c r="CY40" s="629"/>
      <c r="CZ40" s="630">
        <v>1.6</v>
      </c>
      <c r="DA40" s="638"/>
      <c r="DB40" s="638"/>
      <c r="DC40" s="639"/>
      <c r="DD40" s="633">
        <v>18265</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c r="B41" s="608" t="s">
        <v>335</v>
      </c>
      <c r="C41" s="609"/>
      <c r="D41" s="609"/>
      <c r="E41" s="609"/>
      <c r="F41" s="609"/>
      <c r="G41" s="609"/>
      <c r="H41" s="609"/>
      <c r="I41" s="609"/>
      <c r="J41" s="609"/>
      <c r="K41" s="609"/>
      <c r="L41" s="609"/>
      <c r="M41" s="609"/>
      <c r="N41" s="609"/>
      <c r="O41" s="609"/>
      <c r="P41" s="609"/>
      <c r="Q41" s="610"/>
      <c r="R41" s="611">
        <v>4830138</v>
      </c>
      <c r="S41" s="649"/>
      <c r="T41" s="649"/>
      <c r="U41" s="649"/>
      <c r="V41" s="649"/>
      <c r="W41" s="649"/>
      <c r="X41" s="649"/>
      <c r="Y41" s="653"/>
      <c r="Z41" s="654">
        <v>100</v>
      </c>
      <c r="AA41" s="654"/>
      <c r="AB41" s="654"/>
      <c r="AC41" s="654"/>
      <c r="AD41" s="655">
        <v>2895381</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138918</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c r="AQ42" s="646" t="s">
        <v>339</v>
      </c>
      <c r="AR42" s="647"/>
      <c r="AS42" s="647"/>
      <c r="AT42" s="647"/>
      <c r="AU42" s="647"/>
      <c r="AV42" s="647"/>
      <c r="AW42" s="647"/>
      <c r="AX42" s="647"/>
      <c r="AY42" s="648"/>
      <c r="AZ42" s="611">
        <v>121801</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327</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520193</v>
      </c>
      <c r="CS42" s="636"/>
      <c r="CT42" s="636"/>
      <c r="CU42" s="636"/>
      <c r="CV42" s="636"/>
      <c r="CW42" s="636"/>
      <c r="CX42" s="636"/>
      <c r="CY42" s="637"/>
      <c r="CZ42" s="630">
        <v>11.1</v>
      </c>
      <c r="DA42" s="638"/>
      <c r="DB42" s="638"/>
      <c r="DC42" s="639"/>
      <c r="DD42" s="633">
        <v>177248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c r="B43" s="202" t="s">
        <v>342</v>
      </c>
      <c r="CD43" s="624" t="s">
        <v>343</v>
      </c>
      <c r="CE43" s="625"/>
      <c r="CF43" s="625"/>
      <c r="CG43" s="625"/>
      <c r="CH43" s="625"/>
      <c r="CI43" s="625"/>
      <c r="CJ43" s="625"/>
      <c r="CK43" s="625"/>
      <c r="CL43" s="625"/>
      <c r="CM43" s="625"/>
      <c r="CN43" s="625"/>
      <c r="CO43" s="625"/>
      <c r="CP43" s="625"/>
      <c r="CQ43" s="626"/>
      <c r="CR43" s="627">
        <v>14500</v>
      </c>
      <c r="CS43" s="636"/>
      <c r="CT43" s="636"/>
      <c r="CU43" s="636"/>
      <c r="CV43" s="636"/>
      <c r="CW43" s="636"/>
      <c r="CX43" s="636"/>
      <c r="CY43" s="637"/>
      <c r="CZ43" s="630">
        <v>0.3</v>
      </c>
      <c r="DA43" s="638"/>
      <c r="DB43" s="638"/>
      <c r="DC43" s="639"/>
      <c r="DD43" s="633">
        <v>14500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429632</v>
      </c>
      <c r="CS44" s="628"/>
      <c r="CT44" s="628"/>
      <c r="CU44" s="628"/>
      <c r="CV44" s="628"/>
      <c r="CW44" s="628"/>
      <c r="CX44" s="628"/>
      <c r="CY44" s="629"/>
      <c r="CZ44" s="630">
        <v>9.1</v>
      </c>
      <c r="DA44" s="631"/>
      <c r="DB44" s="631"/>
      <c r="DC44" s="632"/>
      <c r="DD44" s="633">
        <v>88960</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149371</v>
      </c>
      <c r="CS45" s="636"/>
      <c r="CT45" s="636"/>
      <c r="CU45" s="636"/>
      <c r="CV45" s="636"/>
      <c r="CW45" s="636"/>
      <c r="CX45" s="636"/>
      <c r="CY45" s="637"/>
      <c r="CZ45" s="630">
        <v>3.2</v>
      </c>
      <c r="DA45" s="638"/>
      <c r="DB45" s="638"/>
      <c r="DC45" s="639"/>
      <c r="DD45" s="633">
        <v>19899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c r="B46" s="213"/>
      <c r="CD46" s="642"/>
      <c r="CE46" s="643"/>
      <c r="CF46" s="624" t="s">
        <v>348</v>
      </c>
      <c r="CG46" s="625"/>
      <c r="CH46" s="625"/>
      <c r="CI46" s="625"/>
      <c r="CJ46" s="625"/>
      <c r="CK46" s="625"/>
      <c r="CL46" s="625"/>
      <c r="CM46" s="625"/>
      <c r="CN46" s="625"/>
      <c r="CO46" s="625"/>
      <c r="CP46" s="625"/>
      <c r="CQ46" s="626"/>
      <c r="CR46" s="627">
        <v>280261</v>
      </c>
      <c r="CS46" s="628"/>
      <c r="CT46" s="628"/>
      <c r="CU46" s="628"/>
      <c r="CV46" s="628"/>
      <c r="CW46" s="628"/>
      <c r="CX46" s="628"/>
      <c r="CY46" s="629"/>
      <c r="CZ46" s="630">
        <v>6</v>
      </c>
      <c r="DA46" s="631"/>
      <c r="DB46" s="631"/>
      <c r="DC46" s="632"/>
      <c r="DD46" s="633">
        <v>69061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c r="B47" s="213"/>
      <c r="CD47" s="642"/>
      <c r="CE47" s="643"/>
      <c r="CF47" s="624" t="s">
        <v>349</v>
      </c>
      <c r="CG47" s="625"/>
      <c r="CH47" s="625"/>
      <c r="CI47" s="625"/>
      <c r="CJ47" s="625"/>
      <c r="CK47" s="625"/>
      <c r="CL47" s="625"/>
      <c r="CM47" s="625"/>
      <c r="CN47" s="625"/>
      <c r="CO47" s="625"/>
      <c r="CP47" s="625"/>
      <c r="CQ47" s="626"/>
      <c r="CR47" s="627">
        <v>90561</v>
      </c>
      <c r="CS47" s="636"/>
      <c r="CT47" s="636"/>
      <c r="CU47" s="636"/>
      <c r="CV47" s="636"/>
      <c r="CW47" s="636"/>
      <c r="CX47" s="636"/>
      <c r="CY47" s="637"/>
      <c r="CZ47" s="630">
        <v>1.9</v>
      </c>
      <c r="DA47" s="638"/>
      <c r="DB47" s="638"/>
      <c r="DC47" s="639"/>
      <c r="DD47" s="633">
        <v>88288</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c r="B49" s="213"/>
      <c r="CD49" s="608" t="s">
        <v>351</v>
      </c>
      <c r="CE49" s="609"/>
      <c r="CF49" s="609"/>
      <c r="CG49" s="609"/>
      <c r="CH49" s="609"/>
      <c r="CI49" s="609"/>
      <c r="CJ49" s="609"/>
      <c r="CK49" s="609"/>
      <c r="CL49" s="609"/>
      <c r="CM49" s="609"/>
      <c r="CN49" s="609"/>
      <c r="CO49" s="609"/>
      <c r="CP49" s="609"/>
      <c r="CQ49" s="610"/>
      <c r="CR49" s="611">
        <v>4698238</v>
      </c>
      <c r="CS49" s="612"/>
      <c r="CT49" s="612"/>
      <c r="CU49" s="612"/>
      <c r="CV49" s="612"/>
      <c r="CW49" s="612"/>
      <c r="CX49" s="612"/>
      <c r="CY49" s="613"/>
      <c r="CZ49" s="614">
        <v>100</v>
      </c>
      <c r="DA49" s="615"/>
      <c r="DB49" s="615"/>
      <c r="DC49" s="616"/>
      <c r="DD49" s="617">
        <v>3370959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lUn3KJP6TF95IwosZJRU0ejrcjagpmilJ01DapowS/bnsjkAhQcQdHP9V5QO+nR7ogx/+HW3el2gFb0pajdqug==" saltValue="8RzFn71zA4MoBHhr0TG9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c r="A7" s="224">
        <v>1</v>
      </c>
      <c r="B7" s="1047" t="s">
        <v>374</v>
      </c>
      <c r="C7" s="1048"/>
      <c r="D7" s="1048"/>
      <c r="E7" s="1048"/>
      <c r="F7" s="1048"/>
      <c r="G7" s="1048"/>
      <c r="H7" s="1048"/>
      <c r="I7" s="1048"/>
      <c r="J7" s="1048"/>
      <c r="K7" s="1048"/>
      <c r="L7" s="1048"/>
      <c r="M7" s="1048"/>
      <c r="N7" s="1048"/>
      <c r="O7" s="1048"/>
      <c r="P7" s="1049"/>
      <c r="Q7" s="1087">
        <v>4831</v>
      </c>
      <c r="R7" s="1088"/>
      <c r="S7" s="1088"/>
      <c r="T7" s="1088"/>
      <c r="U7" s="1088"/>
      <c r="V7" s="1088">
        <v>4699</v>
      </c>
      <c r="W7" s="1088"/>
      <c r="X7" s="1088"/>
      <c r="Y7" s="1088"/>
      <c r="Z7" s="1088"/>
      <c r="AA7" s="1088">
        <f>Q7-V7</f>
        <v>132</v>
      </c>
      <c r="AB7" s="1088"/>
      <c r="AC7" s="1088"/>
      <c r="AD7" s="1088"/>
      <c r="AE7" s="1089"/>
      <c r="AF7" s="1090">
        <v>127</v>
      </c>
      <c r="AG7" s="1091"/>
      <c r="AH7" s="1091"/>
      <c r="AI7" s="1091"/>
      <c r="AJ7" s="1092"/>
      <c r="AK7" s="1093">
        <v>381</v>
      </c>
      <c r="AL7" s="1094"/>
      <c r="AM7" s="1094"/>
      <c r="AN7" s="1094"/>
      <c r="AO7" s="1094"/>
      <c r="AP7" s="1094">
        <v>2975</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557</v>
      </c>
      <c r="BT7" s="1098"/>
      <c r="BU7" s="1098"/>
      <c r="BV7" s="1098"/>
      <c r="BW7" s="1098"/>
      <c r="BX7" s="1098"/>
      <c r="BY7" s="1098"/>
      <c r="BZ7" s="1098"/>
      <c r="CA7" s="1098"/>
      <c r="CB7" s="1098"/>
      <c r="CC7" s="1098"/>
      <c r="CD7" s="1098"/>
      <c r="CE7" s="1098"/>
      <c r="CF7" s="1098"/>
      <c r="CG7" s="1099"/>
      <c r="CH7" s="1084">
        <v>-0.01</v>
      </c>
      <c r="CI7" s="1085"/>
      <c r="CJ7" s="1085"/>
      <c r="CK7" s="1085"/>
      <c r="CL7" s="1086"/>
      <c r="CM7" s="1084">
        <v>85</v>
      </c>
      <c r="CN7" s="1085"/>
      <c r="CO7" s="1085"/>
      <c r="CP7" s="1085"/>
      <c r="CQ7" s="1086"/>
      <c r="CR7" s="1084">
        <v>3</v>
      </c>
      <c r="CS7" s="1085"/>
      <c r="CT7" s="1085"/>
      <c r="CU7" s="1085"/>
      <c r="CV7" s="1086"/>
      <c r="CW7" s="1084" t="s">
        <v>487</v>
      </c>
      <c r="CX7" s="1085"/>
      <c r="CY7" s="1085"/>
      <c r="CZ7" s="1085"/>
      <c r="DA7" s="1086"/>
      <c r="DB7" s="1084" t="s">
        <v>487</v>
      </c>
      <c r="DC7" s="1085"/>
      <c r="DD7" s="1085"/>
      <c r="DE7" s="1085"/>
      <c r="DF7" s="1086"/>
      <c r="DG7" s="1084" t="s">
        <v>487</v>
      </c>
      <c r="DH7" s="1085"/>
      <c r="DI7" s="1085"/>
      <c r="DJ7" s="1085"/>
      <c r="DK7" s="1086"/>
      <c r="DL7" s="1084" t="s">
        <v>487</v>
      </c>
      <c r="DM7" s="1085"/>
      <c r="DN7" s="1085"/>
      <c r="DO7" s="1085"/>
      <c r="DP7" s="1086"/>
      <c r="DQ7" s="1084" t="s">
        <v>487</v>
      </c>
      <c r="DR7" s="1085"/>
      <c r="DS7" s="1085"/>
      <c r="DT7" s="1085"/>
      <c r="DU7" s="1086"/>
      <c r="DV7" s="1097"/>
      <c r="DW7" s="1098"/>
      <c r="DX7" s="1098"/>
      <c r="DY7" s="1098"/>
      <c r="DZ7" s="1112"/>
      <c r="EA7" s="222"/>
    </row>
    <row r="8" spans="1:131" s="223" customFormat="1" ht="26.25" customHeight="1">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376</v>
      </c>
      <c r="B23" s="937" t="s">
        <v>377</v>
      </c>
      <c r="C23" s="938"/>
      <c r="D23" s="938"/>
      <c r="E23" s="938"/>
      <c r="F23" s="938"/>
      <c r="G23" s="938"/>
      <c r="H23" s="938"/>
      <c r="I23" s="938"/>
      <c r="J23" s="938"/>
      <c r="K23" s="938"/>
      <c r="L23" s="938"/>
      <c r="M23" s="938"/>
      <c r="N23" s="938"/>
      <c r="O23" s="938"/>
      <c r="P23" s="948"/>
      <c r="Q23" s="1067">
        <v>4831</v>
      </c>
      <c r="R23" s="1061"/>
      <c r="S23" s="1061"/>
      <c r="T23" s="1061"/>
      <c r="U23" s="1061"/>
      <c r="V23" s="1061">
        <v>4699</v>
      </c>
      <c r="W23" s="1061"/>
      <c r="X23" s="1061"/>
      <c r="Y23" s="1061"/>
      <c r="Z23" s="1061"/>
      <c r="AA23" s="1061">
        <v>132</v>
      </c>
      <c r="AB23" s="1061"/>
      <c r="AC23" s="1061"/>
      <c r="AD23" s="1061"/>
      <c r="AE23" s="1068"/>
      <c r="AF23" s="1069">
        <v>127</v>
      </c>
      <c r="AG23" s="1061"/>
      <c r="AH23" s="1061"/>
      <c r="AI23" s="1061"/>
      <c r="AJ23" s="1070"/>
      <c r="AK23" s="1071"/>
      <c r="AL23" s="1072"/>
      <c r="AM23" s="1072"/>
      <c r="AN23" s="1072"/>
      <c r="AO23" s="1072"/>
      <c r="AP23" s="1061">
        <v>2975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388</v>
      </c>
      <c r="C28" s="1048"/>
      <c r="D28" s="1048"/>
      <c r="E28" s="1048"/>
      <c r="F28" s="1048"/>
      <c r="G28" s="1048"/>
      <c r="H28" s="1048"/>
      <c r="I28" s="1048"/>
      <c r="J28" s="1048"/>
      <c r="K28" s="1048"/>
      <c r="L28" s="1048"/>
      <c r="M28" s="1048"/>
      <c r="N28" s="1048"/>
      <c r="O28" s="1048"/>
      <c r="P28" s="1049"/>
      <c r="Q28" s="1050">
        <v>495</v>
      </c>
      <c r="R28" s="1051"/>
      <c r="S28" s="1051"/>
      <c r="T28" s="1051"/>
      <c r="U28" s="1051"/>
      <c r="V28" s="1051">
        <v>487</v>
      </c>
      <c r="W28" s="1051"/>
      <c r="X28" s="1051"/>
      <c r="Y28" s="1051"/>
      <c r="Z28" s="1051"/>
      <c r="AA28" s="1051">
        <f>Q28-V28</f>
        <v>8</v>
      </c>
      <c r="AB28" s="1051"/>
      <c r="AC28" s="1051"/>
      <c r="AD28" s="1051"/>
      <c r="AE28" s="1052"/>
      <c r="AF28" s="1053">
        <v>8</v>
      </c>
      <c r="AG28" s="1051"/>
      <c r="AH28" s="1051"/>
      <c r="AI28" s="1051"/>
      <c r="AJ28" s="1054"/>
      <c r="AK28" s="1042">
        <v>37</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389</v>
      </c>
      <c r="C29" s="1031"/>
      <c r="D29" s="1031"/>
      <c r="E29" s="1031"/>
      <c r="F29" s="1031"/>
      <c r="G29" s="1031"/>
      <c r="H29" s="1031"/>
      <c r="I29" s="1031"/>
      <c r="J29" s="1031"/>
      <c r="K29" s="1031"/>
      <c r="L29" s="1031"/>
      <c r="M29" s="1031"/>
      <c r="N29" s="1031"/>
      <c r="O29" s="1031"/>
      <c r="P29" s="1032"/>
      <c r="Q29" s="1038">
        <v>269</v>
      </c>
      <c r="R29" s="1039"/>
      <c r="S29" s="1039"/>
      <c r="T29" s="1039"/>
      <c r="U29" s="1039"/>
      <c r="V29" s="1039">
        <v>259</v>
      </c>
      <c r="W29" s="1039"/>
      <c r="X29" s="1039"/>
      <c r="Y29" s="1039"/>
      <c r="Z29" s="1039"/>
      <c r="AA29" s="1039">
        <f t="shared" ref="AA29:AA34" si="0">Q29-V29</f>
        <v>10</v>
      </c>
      <c r="AB29" s="1039"/>
      <c r="AC29" s="1039"/>
      <c r="AD29" s="1039"/>
      <c r="AE29" s="1040"/>
      <c r="AF29" s="1035">
        <v>10</v>
      </c>
      <c r="AG29" s="1036"/>
      <c r="AH29" s="1036"/>
      <c r="AI29" s="1036"/>
      <c r="AJ29" s="1037"/>
      <c r="AK29" s="980">
        <v>148</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390</v>
      </c>
      <c r="C30" s="1031"/>
      <c r="D30" s="1031"/>
      <c r="E30" s="1031"/>
      <c r="F30" s="1031"/>
      <c r="G30" s="1031"/>
      <c r="H30" s="1031"/>
      <c r="I30" s="1031"/>
      <c r="J30" s="1031"/>
      <c r="K30" s="1031"/>
      <c r="L30" s="1031"/>
      <c r="M30" s="1031"/>
      <c r="N30" s="1031"/>
      <c r="O30" s="1031"/>
      <c r="P30" s="1032"/>
      <c r="Q30" s="1038">
        <v>554</v>
      </c>
      <c r="R30" s="1039"/>
      <c r="S30" s="1039"/>
      <c r="T30" s="1039"/>
      <c r="U30" s="1039"/>
      <c r="V30" s="1039">
        <v>532</v>
      </c>
      <c r="W30" s="1039"/>
      <c r="X30" s="1039"/>
      <c r="Y30" s="1039"/>
      <c r="Z30" s="1039"/>
      <c r="AA30" s="1039">
        <f t="shared" si="0"/>
        <v>22</v>
      </c>
      <c r="AB30" s="1039"/>
      <c r="AC30" s="1039"/>
      <c r="AD30" s="1039"/>
      <c r="AE30" s="1040"/>
      <c r="AF30" s="1035">
        <v>22</v>
      </c>
      <c r="AG30" s="1036"/>
      <c r="AH30" s="1036"/>
      <c r="AI30" s="1036"/>
      <c r="AJ30" s="1037"/>
      <c r="AK30" s="980">
        <v>110</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391</v>
      </c>
      <c r="C31" s="1031"/>
      <c r="D31" s="1031"/>
      <c r="E31" s="1031"/>
      <c r="F31" s="1031"/>
      <c r="G31" s="1031"/>
      <c r="H31" s="1031"/>
      <c r="I31" s="1031"/>
      <c r="J31" s="1031"/>
      <c r="K31" s="1031"/>
      <c r="L31" s="1031"/>
      <c r="M31" s="1031"/>
      <c r="N31" s="1031"/>
      <c r="O31" s="1031"/>
      <c r="P31" s="1032"/>
      <c r="Q31" s="1038">
        <v>76</v>
      </c>
      <c r="R31" s="1039"/>
      <c r="S31" s="1039"/>
      <c r="T31" s="1039"/>
      <c r="U31" s="1039"/>
      <c r="V31" s="1039">
        <v>76</v>
      </c>
      <c r="W31" s="1039"/>
      <c r="X31" s="1039"/>
      <c r="Y31" s="1039"/>
      <c r="Z31" s="1039"/>
      <c r="AA31" s="1039">
        <f t="shared" si="0"/>
        <v>0</v>
      </c>
      <c r="AB31" s="1039"/>
      <c r="AC31" s="1039"/>
      <c r="AD31" s="1039"/>
      <c r="AE31" s="1040"/>
      <c r="AF31" s="1035">
        <v>0</v>
      </c>
      <c r="AG31" s="1036"/>
      <c r="AH31" s="1036"/>
      <c r="AI31" s="1036"/>
      <c r="AJ31" s="1037"/>
      <c r="AK31" s="980">
        <v>28</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392</v>
      </c>
      <c r="C32" s="1031"/>
      <c r="D32" s="1031"/>
      <c r="E32" s="1031"/>
      <c r="F32" s="1031"/>
      <c r="G32" s="1031"/>
      <c r="H32" s="1031"/>
      <c r="I32" s="1031"/>
      <c r="J32" s="1031"/>
      <c r="K32" s="1031"/>
      <c r="L32" s="1031"/>
      <c r="M32" s="1031"/>
      <c r="N32" s="1031"/>
      <c r="O32" s="1031"/>
      <c r="P32" s="1032"/>
      <c r="Q32" s="1038">
        <v>162</v>
      </c>
      <c r="R32" s="1039"/>
      <c r="S32" s="1039"/>
      <c r="T32" s="1039"/>
      <c r="U32" s="1039"/>
      <c r="V32" s="1039">
        <v>161</v>
      </c>
      <c r="W32" s="1039"/>
      <c r="X32" s="1039"/>
      <c r="Y32" s="1039"/>
      <c r="Z32" s="1039"/>
      <c r="AA32" s="1039">
        <f t="shared" si="0"/>
        <v>1</v>
      </c>
      <c r="AB32" s="1039"/>
      <c r="AC32" s="1039"/>
      <c r="AD32" s="1039"/>
      <c r="AE32" s="1040"/>
      <c r="AF32" s="1035">
        <v>1</v>
      </c>
      <c r="AG32" s="1036"/>
      <c r="AH32" s="1036"/>
      <c r="AI32" s="1036"/>
      <c r="AJ32" s="1037"/>
      <c r="AK32" s="980">
        <v>150</v>
      </c>
      <c r="AL32" s="971"/>
      <c r="AM32" s="971"/>
      <c r="AN32" s="971"/>
      <c r="AO32" s="971"/>
      <c r="AP32" s="971">
        <v>23</v>
      </c>
      <c r="AQ32" s="971"/>
      <c r="AR32" s="971"/>
      <c r="AS32" s="971"/>
      <c r="AT32" s="971"/>
      <c r="AU32" s="971">
        <v>22</v>
      </c>
      <c r="AV32" s="971"/>
      <c r="AW32" s="971"/>
      <c r="AX32" s="971"/>
      <c r="AY32" s="971"/>
      <c r="AZ32" s="1041" t="s">
        <v>487</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393</v>
      </c>
      <c r="C33" s="1031"/>
      <c r="D33" s="1031"/>
      <c r="E33" s="1031"/>
      <c r="F33" s="1031"/>
      <c r="G33" s="1031"/>
      <c r="H33" s="1031"/>
      <c r="I33" s="1031"/>
      <c r="J33" s="1031"/>
      <c r="K33" s="1031"/>
      <c r="L33" s="1031"/>
      <c r="M33" s="1031"/>
      <c r="N33" s="1031"/>
      <c r="O33" s="1031"/>
      <c r="P33" s="1032"/>
      <c r="Q33" s="1038">
        <v>205</v>
      </c>
      <c r="R33" s="1039"/>
      <c r="S33" s="1039"/>
      <c r="T33" s="1039"/>
      <c r="U33" s="1039"/>
      <c r="V33" s="1039">
        <v>274</v>
      </c>
      <c r="W33" s="1039"/>
      <c r="X33" s="1039"/>
      <c r="Y33" s="1039"/>
      <c r="Z33" s="1039"/>
      <c r="AA33" s="1039">
        <f t="shared" si="0"/>
        <v>-69</v>
      </c>
      <c r="AB33" s="1039"/>
      <c r="AC33" s="1039"/>
      <c r="AD33" s="1039"/>
      <c r="AE33" s="1040"/>
      <c r="AF33" s="1035">
        <v>4</v>
      </c>
      <c r="AG33" s="1036"/>
      <c r="AH33" s="1036"/>
      <c r="AI33" s="1036"/>
      <c r="AJ33" s="1037"/>
      <c r="AK33" s="980">
        <v>93</v>
      </c>
      <c r="AL33" s="971"/>
      <c r="AM33" s="971"/>
      <c r="AN33" s="971"/>
      <c r="AO33" s="971"/>
      <c r="AP33" s="971">
        <v>786</v>
      </c>
      <c r="AQ33" s="971"/>
      <c r="AR33" s="971"/>
      <c r="AS33" s="971"/>
      <c r="AT33" s="971"/>
      <c r="AU33" s="971" t="s">
        <v>487</v>
      </c>
      <c r="AV33" s="971"/>
      <c r="AW33" s="971"/>
      <c r="AX33" s="971"/>
      <c r="AY33" s="971"/>
      <c r="AZ33" s="1041" t="s">
        <v>487</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t="s">
        <v>395</v>
      </c>
      <c r="C34" s="1031"/>
      <c r="D34" s="1031"/>
      <c r="E34" s="1031"/>
      <c r="F34" s="1031"/>
      <c r="G34" s="1031"/>
      <c r="H34" s="1031"/>
      <c r="I34" s="1031"/>
      <c r="J34" s="1031"/>
      <c r="K34" s="1031"/>
      <c r="L34" s="1031"/>
      <c r="M34" s="1031"/>
      <c r="N34" s="1031"/>
      <c r="O34" s="1031"/>
      <c r="P34" s="1032"/>
      <c r="Q34" s="1038">
        <v>284</v>
      </c>
      <c r="R34" s="1039"/>
      <c r="S34" s="1039"/>
      <c r="T34" s="1039"/>
      <c r="U34" s="1039"/>
      <c r="V34" s="1039">
        <v>313</v>
      </c>
      <c r="W34" s="1039"/>
      <c r="X34" s="1039"/>
      <c r="Y34" s="1039"/>
      <c r="Z34" s="1039"/>
      <c r="AA34" s="1039">
        <f t="shared" si="0"/>
        <v>-29</v>
      </c>
      <c r="AB34" s="1039"/>
      <c r="AC34" s="1039"/>
      <c r="AD34" s="1039"/>
      <c r="AE34" s="1040"/>
      <c r="AF34" s="1035">
        <v>16</v>
      </c>
      <c r="AG34" s="1036"/>
      <c r="AH34" s="1036"/>
      <c r="AI34" s="1036"/>
      <c r="AJ34" s="1037"/>
      <c r="AK34" s="980">
        <v>73</v>
      </c>
      <c r="AL34" s="971"/>
      <c r="AM34" s="971"/>
      <c r="AN34" s="971"/>
      <c r="AO34" s="971"/>
      <c r="AP34" s="971">
        <v>270</v>
      </c>
      <c r="AQ34" s="971"/>
      <c r="AR34" s="971"/>
      <c r="AS34" s="971"/>
      <c r="AT34" s="971"/>
      <c r="AU34" s="971" t="s">
        <v>487</v>
      </c>
      <c r="AV34" s="971"/>
      <c r="AW34" s="971"/>
      <c r="AX34" s="971"/>
      <c r="AY34" s="971"/>
      <c r="AZ34" s="1041" t="s">
        <v>487</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555</v>
      </c>
      <c r="C68" s="986"/>
      <c r="D68" s="986"/>
      <c r="E68" s="986"/>
      <c r="F68" s="986"/>
      <c r="G68" s="986"/>
      <c r="H68" s="986"/>
      <c r="I68" s="986"/>
      <c r="J68" s="986"/>
      <c r="K68" s="986"/>
      <c r="L68" s="986"/>
      <c r="M68" s="986"/>
      <c r="N68" s="986"/>
      <c r="O68" s="986"/>
      <c r="P68" s="987"/>
      <c r="Q68" s="988">
        <v>1140</v>
      </c>
      <c r="R68" s="982"/>
      <c r="S68" s="982"/>
      <c r="T68" s="982"/>
      <c r="U68" s="982"/>
      <c r="V68" s="982">
        <v>1137</v>
      </c>
      <c r="W68" s="982"/>
      <c r="X68" s="982"/>
      <c r="Y68" s="982"/>
      <c r="Z68" s="982"/>
      <c r="AA68" s="982">
        <f>Q68-V68</f>
        <v>3</v>
      </c>
      <c r="AB68" s="982"/>
      <c r="AC68" s="982"/>
      <c r="AD68" s="982"/>
      <c r="AE68" s="982"/>
      <c r="AF68" s="982">
        <v>3</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556</v>
      </c>
      <c r="C69" s="975"/>
      <c r="D69" s="975"/>
      <c r="E69" s="975"/>
      <c r="F69" s="975"/>
      <c r="G69" s="975"/>
      <c r="H69" s="975"/>
      <c r="I69" s="975"/>
      <c r="J69" s="975"/>
      <c r="K69" s="975"/>
      <c r="L69" s="975"/>
      <c r="M69" s="975"/>
      <c r="N69" s="975"/>
      <c r="O69" s="975"/>
      <c r="P69" s="976"/>
      <c r="Q69" s="977">
        <v>32</v>
      </c>
      <c r="R69" s="971"/>
      <c r="S69" s="971"/>
      <c r="T69" s="971"/>
      <c r="U69" s="971"/>
      <c r="V69" s="971">
        <v>30</v>
      </c>
      <c r="W69" s="971"/>
      <c r="X69" s="971"/>
      <c r="Y69" s="971"/>
      <c r="Z69" s="971"/>
      <c r="AA69" s="971">
        <f>Q69-V69</f>
        <v>2</v>
      </c>
      <c r="AB69" s="971"/>
      <c r="AC69" s="971"/>
      <c r="AD69" s="971"/>
      <c r="AE69" s="971"/>
      <c r="AF69" s="971">
        <v>2</v>
      </c>
      <c r="AG69" s="971"/>
      <c r="AH69" s="971"/>
      <c r="AI69" s="971"/>
      <c r="AJ69" s="971"/>
      <c r="AK69" s="971">
        <v>2</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528673</v>
      </c>
      <c r="AB110" s="889"/>
      <c r="AC110" s="889"/>
      <c r="AD110" s="889"/>
      <c r="AE110" s="890"/>
      <c r="AF110" s="891">
        <v>519865</v>
      </c>
      <c r="AG110" s="889"/>
      <c r="AH110" s="889"/>
      <c r="AI110" s="889"/>
      <c r="AJ110" s="890"/>
      <c r="AK110" s="891">
        <v>488195</v>
      </c>
      <c r="AL110" s="889"/>
      <c r="AM110" s="889"/>
      <c r="AN110" s="889"/>
      <c r="AO110" s="890"/>
      <c r="AP110" s="892">
        <v>20.2</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3376368</v>
      </c>
      <c r="BR110" s="842"/>
      <c r="BS110" s="842"/>
      <c r="BT110" s="842"/>
      <c r="BU110" s="842"/>
      <c r="BV110" s="842">
        <v>3092251</v>
      </c>
      <c r="BW110" s="842"/>
      <c r="BX110" s="842"/>
      <c r="BY110" s="842"/>
      <c r="BZ110" s="842"/>
      <c r="CA110" s="842">
        <v>2974295</v>
      </c>
      <c r="CB110" s="842"/>
      <c r="CC110" s="842"/>
      <c r="CD110" s="842"/>
      <c r="CE110" s="842"/>
      <c r="CF110" s="866">
        <v>123</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912604</v>
      </c>
      <c r="BR112" s="790"/>
      <c r="BS112" s="790"/>
      <c r="BT112" s="790"/>
      <c r="BU112" s="790"/>
      <c r="BV112" s="790">
        <v>854878</v>
      </c>
      <c r="BW112" s="790"/>
      <c r="BX112" s="790"/>
      <c r="BY112" s="790"/>
      <c r="BZ112" s="790"/>
      <c r="CA112" s="790">
        <v>855394</v>
      </c>
      <c r="CB112" s="790"/>
      <c r="CC112" s="790"/>
      <c r="CD112" s="790"/>
      <c r="CE112" s="790"/>
      <c r="CF112" s="875">
        <v>35.4</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108515</v>
      </c>
      <c r="AB113" s="919"/>
      <c r="AC113" s="919"/>
      <c r="AD113" s="919"/>
      <c r="AE113" s="920"/>
      <c r="AF113" s="921">
        <v>105579</v>
      </c>
      <c r="AG113" s="919"/>
      <c r="AH113" s="919"/>
      <c r="AI113" s="919"/>
      <c r="AJ113" s="920"/>
      <c r="AK113" s="921">
        <v>104787</v>
      </c>
      <c r="AL113" s="919"/>
      <c r="AM113" s="919"/>
      <c r="AN113" s="919"/>
      <c r="AO113" s="920"/>
      <c r="AP113" s="922">
        <v>4.3</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t="s">
        <v>122</v>
      </c>
      <c r="BR113" s="790"/>
      <c r="BS113" s="790"/>
      <c r="BT113" s="790"/>
      <c r="BU113" s="790"/>
      <c r="BV113" s="790" t="s">
        <v>122</v>
      </c>
      <c r="BW113" s="790"/>
      <c r="BX113" s="790"/>
      <c r="BY113" s="790"/>
      <c r="BZ113" s="790"/>
      <c r="CA113" s="790" t="s">
        <v>122</v>
      </c>
      <c r="CB113" s="790"/>
      <c r="CC113" s="790"/>
      <c r="CD113" s="790"/>
      <c r="CE113" s="790"/>
      <c r="CF113" s="875" t="s">
        <v>122</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598649</v>
      </c>
      <c r="BR114" s="790"/>
      <c r="BS114" s="790"/>
      <c r="BT114" s="790"/>
      <c r="BU114" s="790"/>
      <c r="BV114" s="790">
        <v>657086</v>
      </c>
      <c r="BW114" s="790"/>
      <c r="BX114" s="790"/>
      <c r="BY114" s="790"/>
      <c r="BZ114" s="790"/>
      <c r="CA114" s="790">
        <v>682937</v>
      </c>
      <c r="CB114" s="790"/>
      <c r="CC114" s="790"/>
      <c r="CD114" s="790"/>
      <c r="CE114" s="790"/>
      <c r="CF114" s="875">
        <v>28.2</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125</v>
      </c>
      <c r="AB115" s="919"/>
      <c r="AC115" s="919"/>
      <c r="AD115" s="919"/>
      <c r="AE115" s="920"/>
      <c r="AF115" s="921">
        <v>87</v>
      </c>
      <c r="AG115" s="919"/>
      <c r="AH115" s="919"/>
      <c r="AI115" s="919"/>
      <c r="AJ115" s="920"/>
      <c r="AK115" s="921">
        <v>59</v>
      </c>
      <c r="AL115" s="919"/>
      <c r="AM115" s="919"/>
      <c r="AN115" s="919"/>
      <c r="AO115" s="920"/>
      <c r="AP115" s="922">
        <v>0</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10</v>
      </c>
      <c r="AG116" s="780"/>
      <c r="AH116" s="780"/>
      <c r="AI116" s="780"/>
      <c r="AJ116" s="781"/>
      <c r="AK116" s="782">
        <v>17</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637313</v>
      </c>
      <c r="AB117" s="903"/>
      <c r="AC117" s="903"/>
      <c r="AD117" s="903"/>
      <c r="AE117" s="904"/>
      <c r="AF117" s="905">
        <v>625541</v>
      </c>
      <c r="AG117" s="903"/>
      <c r="AH117" s="903"/>
      <c r="AI117" s="903"/>
      <c r="AJ117" s="904"/>
      <c r="AK117" s="905">
        <v>593058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4887621</v>
      </c>
      <c r="BR119" s="845"/>
      <c r="BS119" s="845"/>
      <c r="BT119" s="845"/>
      <c r="BU119" s="845"/>
      <c r="BV119" s="845">
        <v>4604215</v>
      </c>
      <c r="BW119" s="845"/>
      <c r="BX119" s="845"/>
      <c r="BY119" s="845"/>
      <c r="BZ119" s="845"/>
      <c r="CA119" s="845">
        <v>4512626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4042199</v>
      </c>
      <c r="BR120" s="842"/>
      <c r="BS120" s="842"/>
      <c r="BT120" s="842"/>
      <c r="BU120" s="842"/>
      <c r="BV120" s="842">
        <v>3922457</v>
      </c>
      <c r="BW120" s="842"/>
      <c r="BX120" s="842"/>
      <c r="BY120" s="842"/>
      <c r="BZ120" s="842"/>
      <c r="CA120" s="842">
        <v>3916496</v>
      </c>
      <c r="CB120" s="842"/>
      <c r="CC120" s="842"/>
      <c r="CD120" s="842"/>
      <c r="CE120" s="842"/>
      <c r="CF120" s="866">
        <v>162</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588473</v>
      </c>
      <c r="DR120" s="842"/>
      <c r="DS120" s="842"/>
      <c r="DT120" s="842"/>
      <c r="DU120" s="842"/>
      <c r="DV120" s="843">
        <v>24.3</v>
      </c>
      <c r="DW120" s="843"/>
      <c r="DX120" s="843"/>
      <c r="DY120" s="843"/>
      <c r="DZ120" s="844"/>
    </row>
    <row r="121" spans="1:130" s="218" customFormat="1" ht="26.25" customHeight="1">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v>245573</v>
      </c>
      <c r="DR121" s="790"/>
      <c r="DS121" s="790"/>
      <c r="DT121" s="790"/>
      <c r="DU121" s="790"/>
      <c r="DV121" s="796">
        <v>10.199999999999999</v>
      </c>
      <c r="DW121" s="796"/>
      <c r="DX121" s="796"/>
      <c r="DY121" s="796"/>
      <c r="DZ121" s="797"/>
    </row>
    <row r="122" spans="1:130" s="218" customFormat="1" ht="26.25" customHeight="1">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3284192</v>
      </c>
      <c r="BR122" s="845"/>
      <c r="BS122" s="845"/>
      <c r="BT122" s="845"/>
      <c r="BU122" s="845"/>
      <c r="BV122" s="845">
        <v>3027967</v>
      </c>
      <c r="BW122" s="845"/>
      <c r="BX122" s="845"/>
      <c r="BY122" s="845"/>
      <c r="BZ122" s="845"/>
      <c r="CA122" s="845">
        <v>2829821</v>
      </c>
      <c r="CB122" s="845"/>
      <c r="CC122" s="845"/>
      <c r="CD122" s="845"/>
      <c r="CE122" s="845"/>
      <c r="CF122" s="846">
        <v>117</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v>29257</v>
      </c>
      <c r="DH122" s="790"/>
      <c r="DI122" s="790"/>
      <c r="DJ122" s="790"/>
      <c r="DK122" s="790"/>
      <c r="DL122" s="790">
        <v>25373</v>
      </c>
      <c r="DM122" s="790"/>
      <c r="DN122" s="790"/>
      <c r="DO122" s="790"/>
      <c r="DP122" s="790"/>
      <c r="DQ122" s="790">
        <v>21348</v>
      </c>
      <c r="DR122" s="790"/>
      <c r="DS122" s="790"/>
      <c r="DT122" s="790"/>
      <c r="DU122" s="790"/>
      <c r="DV122" s="796">
        <v>0.9</v>
      </c>
      <c r="DW122" s="796"/>
      <c r="DX122" s="796"/>
      <c r="DY122" s="796"/>
      <c r="DZ122" s="797"/>
    </row>
    <row r="123" spans="1:130" s="218" customFormat="1" ht="26.25" customHeight="1">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7326391</v>
      </c>
      <c r="BR123" s="833"/>
      <c r="BS123" s="833"/>
      <c r="BT123" s="833"/>
      <c r="BU123" s="833"/>
      <c r="BV123" s="833">
        <v>6950424</v>
      </c>
      <c r="BW123" s="833"/>
      <c r="BX123" s="833"/>
      <c r="BY123" s="833"/>
      <c r="BZ123" s="833"/>
      <c r="CA123" s="833">
        <v>6746317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883347</v>
      </c>
      <c r="DH124" s="764"/>
      <c r="DI124" s="764"/>
      <c r="DJ124" s="764"/>
      <c r="DK124" s="765"/>
      <c r="DL124" s="766">
        <v>861733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125</v>
      </c>
      <c r="AB127" s="780"/>
      <c r="AC127" s="780"/>
      <c r="AD127" s="780"/>
      <c r="AE127" s="781"/>
      <c r="AF127" s="782">
        <v>87</v>
      </c>
      <c r="AG127" s="780"/>
      <c r="AH127" s="780"/>
      <c r="AI127" s="780"/>
      <c r="AJ127" s="781"/>
      <c r="AK127" s="782">
        <v>59</v>
      </c>
      <c r="AL127" s="780"/>
      <c r="AM127" s="780"/>
      <c r="AN127" s="780"/>
      <c r="AO127" s="781"/>
      <c r="AP127" s="824">
        <v>0</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9616</v>
      </c>
      <c r="AB128" s="803"/>
      <c r="AC128" s="803"/>
      <c r="AD128" s="803"/>
      <c r="AE128" s="804"/>
      <c r="AF128" s="805">
        <v>9596</v>
      </c>
      <c r="AG128" s="803"/>
      <c r="AH128" s="803"/>
      <c r="AI128" s="803"/>
      <c r="AJ128" s="804"/>
      <c r="AK128" s="805">
        <v>9596</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2813971</v>
      </c>
      <c r="AB129" s="780"/>
      <c r="AC129" s="780"/>
      <c r="AD129" s="780"/>
      <c r="AE129" s="781"/>
      <c r="AF129" s="782">
        <v>2824178</v>
      </c>
      <c r="AG129" s="780"/>
      <c r="AH129" s="780"/>
      <c r="AI129" s="780"/>
      <c r="AJ129" s="781"/>
      <c r="AK129" s="782">
        <v>2853894</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464567</v>
      </c>
      <c r="AB130" s="780"/>
      <c r="AC130" s="780"/>
      <c r="AD130" s="780"/>
      <c r="AE130" s="781"/>
      <c r="AF130" s="782">
        <v>455040</v>
      </c>
      <c r="AG130" s="780"/>
      <c r="AH130" s="780"/>
      <c r="AI130" s="780"/>
      <c r="AJ130" s="781"/>
      <c r="AK130" s="782">
        <v>436157</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2349404</v>
      </c>
      <c r="AB131" s="764"/>
      <c r="AC131" s="764"/>
      <c r="AD131" s="764"/>
      <c r="AE131" s="765"/>
      <c r="AF131" s="766">
        <v>2369138</v>
      </c>
      <c r="AG131" s="764"/>
      <c r="AH131" s="764"/>
      <c r="AI131" s="764"/>
      <c r="AJ131" s="765"/>
      <c r="AK131" s="766">
        <v>2417737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6.9434630000000004</v>
      </c>
      <c r="AB132" s="745"/>
      <c r="AC132" s="745"/>
      <c r="AD132" s="745"/>
      <c r="AE132" s="746"/>
      <c r="AF132" s="747">
        <v>6.7917110000000003</v>
      </c>
      <c r="AG132" s="745"/>
      <c r="AH132" s="745"/>
      <c r="AI132" s="745"/>
      <c r="AJ132" s="746"/>
      <c r="AK132" s="747">
        <v>6.0926809999999998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5.6</v>
      </c>
      <c r="AB133" s="724"/>
      <c r="AC133" s="724"/>
      <c r="AD133" s="724"/>
      <c r="AE133" s="725"/>
      <c r="AF133" s="723">
        <v>6.3</v>
      </c>
      <c r="AG133" s="724"/>
      <c r="AH133" s="724"/>
      <c r="AI133" s="724"/>
      <c r="AJ133" s="725"/>
      <c r="AK133" s="723">
        <v>6.6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RcXkDnB8cR1MpLzJW0ConRBew5kiZz7NDziEWpFeb9RmbUtlBJf5TAVJXVaChn8cNA2Emv8MoSO9C8gAfwBxg==" saltValue="lLazRlXHNzZVkCTYmW0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476</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3UrlvhoJg5CXhRX8zkGdib+74VoaZGOobVb3WNT/I+fylnTXlfEz/O9al8sXH8R0posTw6RtyWKqnLaNvoCOjQ==" saltValue="q1jX7HZCm6vTaLH8Jvp9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Wpd9bW7ATKhYT78KKdWYcvBgTIHZq0HOBTg5Nau0HCJn0K4HajrV7rMJxOxOaqFNbHF+OLwbhdiq1NDbe8ojQ==" saltValue="wqcIOR5W6HRXZCxmQ0aH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720401</v>
      </c>
      <c r="AP9" s="269">
        <v>256644</v>
      </c>
      <c r="AQ9" s="270">
        <v>263788</v>
      </c>
      <c r="AR9" s="271">
        <v>-2.7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122964</v>
      </c>
      <c r="AP10" s="272">
        <v>43806</v>
      </c>
      <c r="AQ10" s="273">
        <v>39680</v>
      </c>
      <c r="AR10" s="274">
        <v>10.4</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4557</v>
      </c>
      <c r="AR11" s="274" t="s">
        <v>487</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119191</v>
      </c>
      <c r="AP13" s="272">
        <v>42462</v>
      </c>
      <c r="AQ13" s="273">
        <v>12917</v>
      </c>
      <c r="AR13" s="274">
        <v>228.7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14500</v>
      </c>
      <c r="AP14" s="272">
        <v>5166</v>
      </c>
      <c r="AQ14" s="273">
        <v>4746</v>
      </c>
      <c r="AR14" s="274">
        <v>8.8000000000000007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-24933</v>
      </c>
      <c r="AP15" s="272">
        <v>-8882</v>
      </c>
      <c r="AQ15" s="273">
        <v>-12765</v>
      </c>
      <c r="AR15" s="274">
        <v>-30.4</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952123</v>
      </c>
      <c r="AP16" s="272">
        <v>339196</v>
      </c>
      <c r="AQ16" s="273">
        <v>312922</v>
      </c>
      <c r="AR16" s="274">
        <v>8.4</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27.43</v>
      </c>
      <c r="AP21" s="286">
        <v>24.75</v>
      </c>
      <c r="AQ21" s="287">
        <v>2.68</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97.5</v>
      </c>
      <c r="AP22" s="291">
        <v>95.6</v>
      </c>
      <c r="AQ22" s="292">
        <v>1.9</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488195</v>
      </c>
      <c r="AP32" s="300">
        <v>173921</v>
      </c>
      <c r="AQ32" s="301">
        <v>170896</v>
      </c>
      <c r="AR32" s="302">
        <v>1.8</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5</v>
      </c>
      <c r="AR34" s="302" t="s">
        <v>487</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104787</v>
      </c>
      <c r="AP35" s="300">
        <v>37331</v>
      </c>
      <c r="AQ35" s="301">
        <v>33138</v>
      </c>
      <c r="AR35" s="302">
        <v>12.7</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487</v>
      </c>
      <c r="AP36" s="300" t="s">
        <v>487</v>
      </c>
      <c r="AQ36" s="301">
        <v>2943</v>
      </c>
      <c r="AR36" s="302" t="s">
        <v>487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59</v>
      </c>
      <c r="AP37" s="300">
        <v>21</v>
      </c>
      <c r="AQ37" s="301">
        <v>1487</v>
      </c>
      <c r="AR37" s="302">
        <v>-98.6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17</v>
      </c>
      <c r="AP38" s="303">
        <v>6</v>
      </c>
      <c r="AQ38" s="304">
        <v>60</v>
      </c>
      <c r="AR38" s="292">
        <v>-90</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-9596</v>
      </c>
      <c r="AP39" s="300">
        <v>-3419</v>
      </c>
      <c r="AQ39" s="301">
        <v>-8408</v>
      </c>
      <c r="AR39" s="302">
        <v>-59.3</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-436157</v>
      </c>
      <c r="AP40" s="300">
        <v>-155382</v>
      </c>
      <c r="AQ40" s="301">
        <v>-141122</v>
      </c>
      <c r="AR40" s="302">
        <v>10.1</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147305</v>
      </c>
      <c r="AP41" s="300">
        <v>52478</v>
      </c>
      <c r="AQ41" s="301">
        <v>59000</v>
      </c>
      <c r="AR41" s="302">
        <v>-11.1</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797934</v>
      </c>
      <c r="AN51" s="322">
        <v>247652</v>
      </c>
      <c r="AO51" s="323">
        <v>34.9</v>
      </c>
      <c r="AP51" s="324">
        <v>301035</v>
      </c>
      <c r="AQ51" s="325">
        <v>12.2</v>
      </c>
      <c r="AR51" s="326">
        <v>22.7</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474518</v>
      </c>
      <c r="AN52" s="330">
        <v>147274</v>
      </c>
      <c r="AO52" s="331">
        <v>45.1</v>
      </c>
      <c r="AP52" s="332">
        <v>154376</v>
      </c>
      <c r="AQ52" s="333">
        <v>29.1</v>
      </c>
      <c r="AR52" s="334">
        <v>16</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651394</v>
      </c>
      <c r="AN53" s="322">
        <v>210331</v>
      </c>
      <c r="AO53" s="323">
        <v>-15.1</v>
      </c>
      <c r="AP53" s="324">
        <v>277467</v>
      </c>
      <c r="AQ53" s="325">
        <v>-7.8</v>
      </c>
      <c r="AR53" s="326">
        <v>-7.3</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198903</v>
      </c>
      <c r="AN54" s="330">
        <v>64224</v>
      </c>
      <c r="AO54" s="331">
        <v>-56.4</v>
      </c>
      <c r="AP54" s="332">
        <v>128378</v>
      </c>
      <c r="AQ54" s="333">
        <v>-16.8</v>
      </c>
      <c r="AR54" s="334">
        <v>-39.6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760484</v>
      </c>
      <c r="AN55" s="322">
        <v>252989</v>
      </c>
      <c r="AO55" s="323">
        <v>20.3</v>
      </c>
      <c r="AP55" s="324">
        <v>282256</v>
      </c>
      <c r="AQ55" s="325">
        <v>1.7</v>
      </c>
      <c r="AR55" s="326">
        <v>18.600000000000001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594135</v>
      </c>
      <c r="AN56" s="330">
        <v>197650</v>
      </c>
      <c r="AO56" s="331">
        <v>207.8</v>
      </c>
      <c r="AP56" s="332">
        <v>145453</v>
      </c>
      <c r="AQ56" s="333">
        <v>13.3</v>
      </c>
      <c r="AR56" s="334">
        <v>194.5</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421368</v>
      </c>
      <c r="AN57" s="322">
        <v>145149</v>
      </c>
      <c r="AO57" s="323">
        <v>-42.6</v>
      </c>
      <c r="AP57" s="324">
        <v>295341</v>
      </c>
      <c r="AQ57" s="325">
        <v>4.5999999999999996</v>
      </c>
      <c r="AR57" s="326">
        <v>-47.2</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282352</v>
      </c>
      <c r="AN58" s="330">
        <v>97262</v>
      </c>
      <c r="AO58" s="331">
        <v>-50.8</v>
      </c>
      <c r="AP58" s="332">
        <v>137402</v>
      </c>
      <c r="AQ58" s="333">
        <v>-5.5</v>
      </c>
      <c r="AR58" s="334">
        <v>-45.3</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429632</v>
      </c>
      <c r="AN59" s="322">
        <v>153057</v>
      </c>
      <c r="AO59" s="323">
        <v>5.4</v>
      </c>
      <c r="AP59" s="324">
        <v>292845</v>
      </c>
      <c r="AQ59" s="325">
        <v>-0.8</v>
      </c>
      <c r="AR59" s="326">
        <v>6.2</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280261</v>
      </c>
      <c r="AN60" s="330">
        <v>99844</v>
      </c>
      <c r="AO60" s="331">
        <v>2.7</v>
      </c>
      <c r="AP60" s="332">
        <v>143187</v>
      </c>
      <c r="AQ60" s="333">
        <v>4.2</v>
      </c>
      <c r="AR60" s="334">
        <v>-1.5</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612162</v>
      </c>
      <c r="AN61" s="337">
        <v>201836</v>
      </c>
      <c r="AO61" s="338">
        <v>0.6</v>
      </c>
      <c r="AP61" s="339">
        <v>289789</v>
      </c>
      <c r="AQ61" s="340">
        <v>2</v>
      </c>
      <c r="AR61" s="326">
        <v>-1.4</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366034</v>
      </c>
      <c r="AN62" s="330">
        <v>121251</v>
      </c>
      <c r="AO62" s="331">
        <v>29.7</v>
      </c>
      <c r="AP62" s="332">
        <v>141759</v>
      </c>
      <c r="AQ62" s="333">
        <v>4.9000000000000004</v>
      </c>
      <c r="AR62" s="334">
        <v>24.8</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eTI3zv7yq7gFIZaenNCMAAkp6pPJmsa7Cv7qBuq4m4lq7xjPhZuzPh6mCuG1aurOY9PUQMGF+meeOs28F9RhUg==" saltValue="Nuv8uzh7y+IEfwzgeIoZ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476</v>
      </c>
    </row>
    <row r="121" spans="125:125" ht="13.5" hidden="1" customHeight="1">
      <c r="DU121" s="247"/>
    </row>
  </sheetData>
  <sheetProtection algorithmName="SHA-512" hashValue="Mjdr652THe7HMkW557D91qYydW7GhG8wlhZiqiH7blQ3jg8JGMxEazzxEVpKTzHgpHiSPKcCgHhvoB/UVGWgdQ==" saltValue="78b+yHDYKCNAJ5JTOLKt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476</v>
      </c>
    </row>
  </sheetData>
  <sheetProtection algorithmName="SHA-512" hashValue="U0Q9yzyMjoWqKdbxGBoQRNiFDTb4aiwMIdLrPMiumSPmT2BY1w4I8VYnSnWYRzbh9o7mjE5sp9/kfhDiPgvYYg==" saltValue="5cdZergCsb/JjK043qw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39" t="s">
        <v>3</v>
      </c>
      <c r="D47" s="1139"/>
      <c r="E47" s="1140"/>
      <c r="F47" s="11">
        <v>28.47</v>
      </c>
      <c r="G47" s="12">
        <v>35.049999999999997</v>
      </c>
      <c r="H47" s="12">
        <v>38.15</v>
      </c>
      <c r="I47" s="12">
        <v>34.29</v>
      </c>
      <c r="J47" s="13">
        <v>33.01</v>
      </c>
    </row>
    <row r="48" spans="2:10" ht="57.75" customHeight="1">
      <c r="B48" s="14"/>
      <c r="C48" s="1141" t="s">
        <v>4</v>
      </c>
      <c r="D48" s="1141"/>
      <c r="E48" s="1142"/>
      <c r="F48" s="15">
        <v>3.33</v>
      </c>
      <c r="G48" s="16">
        <v>3.75</v>
      </c>
      <c r="H48" s="16">
        <v>4.1900000000000004</v>
      </c>
      <c r="I48" s="16">
        <v>4.68</v>
      </c>
      <c r="J48" s="17">
        <v>4.4400000000000004</v>
      </c>
    </row>
    <row r="49" spans="2:10" ht="57.75" customHeight="1" thickBot="1">
      <c r="B49" s="18"/>
      <c r="C49" s="1143" t="s">
        <v>5</v>
      </c>
      <c r="D49" s="1143"/>
      <c r="E49" s="1144"/>
      <c r="F49" s="19" t="s">
        <v>531</v>
      </c>
      <c r="G49" s="20">
        <v>9.06</v>
      </c>
      <c r="H49" s="20" t="s">
        <v>532</v>
      </c>
      <c r="I49" s="20" t="s">
        <v>533</v>
      </c>
      <c r="J49" s="21" t="s">
        <v>534</v>
      </c>
    </row>
    <row r="50" spans="2:10"/>
  </sheetData>
  <sheetProtection algorithmName="SHA-512" hashValue="HEgPfTyGI/Xw9HEus4V06OqCNfaA/Dsvenms9YfogSA98eaMmbDe2HyyWF/EEAIPg/XsBzZcbegyx2aINs7ftg==" saltValue="Z5iWtdra94iTSyybl4ee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PC2503</cp:lastModifiedBy>
  <cp:lastPrinted>2026-03-10T01:56:44Z</cp:lastPrinted>
  <dcterms:created xsi:type="dcterms:W3CDTF">2026-02-23T04:07:54Z</dcterms:created>
  <dcterms:modified xsi:type="dcterms:W3CDTF">2026-03-19T06:11:06Z</dcterms:modified>
  <cp:category/>
</cp:coreProperties>
</file>