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1303-15927\F\上川市町村係共有フォルダ\06公営企業\28年度\02照会\290124公営企業に係る「経営比較分析表」の分析等について（依頼）\06市町村から(下水道）\"/>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<sst xmlns="http://schemas.openxmlformats.org/spreadsheetml/2006/main" count="220" uniqueCount="110">
  <si>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</si>
  <si>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</si>
  <si>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</si>
  <si>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</si>
  <si>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</si>
  <si>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</si>
  <si>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</si>
  <si>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</si>
  <si>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</si>
  <si>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</si>
  <si>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</si>
  <si>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</si>
  <si>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</si>
  <si>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</si>
  <si>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</si>
  <si>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</si>
  <si>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</si>
  <si>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</si>
  <si>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</si>
  <si>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</si>
  <si>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</si>
  <si>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</si>
  <si>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</si>
  <si>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</si>
  <si>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</si>
  <si>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</si>
  <si>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</si>
  <si>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</si>
  <si>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</si>
  <si>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</si>
  <si>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</si>
  <si>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</si>
  <si>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</si>
  <si>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</si>
  <si>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</si>
  <si>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</si>
  <si>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</si>
  <si>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</si>
  <si>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</si>
  <si>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</si>
  <si>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</si>
  <si>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</si>
  <si>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</si>
  <si>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</si>
  <si>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</si>
  <si>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</si>
  <si>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</si>
  <si>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</si>
  <si>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</si>
  <si>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</si>
  <si>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</si>
  <si>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</si>
  <si>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</si>
  <si>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</si>
  <si>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</si>
  <si>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</si>
  <si>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</si>
  <si>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</si>
  <si>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</si>
  <si>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</si>
  <si>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</si>
  <si>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</si>
  <si>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</si>
  <si>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</si>
  <si>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</si>
  <si>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</si>
  <si>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</si>
  <si>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</si>
  <si>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</si>
  <si>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</si>
  <si>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</si>
  <si>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</si>
  <si>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</si>
  <si>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</si>
  <si>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</si>
  <si>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</si>
  <si>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</si>
  <si>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</si>
  <si>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</si>
  <si>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</si>
  <si>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</si>
  <si>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</si>
  <si>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</si>
  <si>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</si>
  <si>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</si>
  <si>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</si>
  <si>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</si>
  <si>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</si>
  <si>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</si>
  <si>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</si>
  <si>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</si>
  <si>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</si>
  <si>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</si>
  <si>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</si>
  <si>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</si>
  <si>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</si>
  <si>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和寒町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</si>
  <si>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</si>
  <si>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</si>
  <si>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</si>
  <si>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</si>
  <si>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</si>
  <si>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</si>
  <si>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</si>
  <si>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</si>
  <si>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</si>
  <si>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</si>
  <si>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</si>
  <si>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特定環境保全公共下水道事業については、表①でわかるように単年度収支は赤字となっている。平成24年度から老朽化した施設の更新事業が開始されており、今後より一層経営改善を図っていく必要がある。
表④の企業債残高対事業規模比率では、平成24年度から施設の更新事業が開始されているが、事業開始当初に借入した高額、高率な償還がつぎつぎと終了年度を迎えて起債残高については下降傾向にある。償還については、料金収入不足により一般会計からの繰入に頼っている状況である。
表⑤の経費改修率については、本町は数年料金改定を実施していないこともあり低い値となっている。今後料金改定について検討していく必要がある。
表⑥汚水処理原価については、本町の有収率が71.10％となっていることもあり、汚水処理原価が高い状況となっている。今後管渠調査等を実施し、有収率の向上に努めて行く必要がある。
表⑦⑧では、施設利用率、水洗化率の値となっているが、水洗化率については、5カ年の値をみても高い数値となっているが、施設利用率については、年々微減の状況となっている。これは、人口減によるものが原因と考えられる。</t>
    <phoneticPr fontId="4"/>
  </si>
  <si>
    <t>施設については、平成24年度から改修事業を開始している。
料金については、消費税増税などもあり、改定について本格的に検討していかなくてはならない状況となっている。
有収率の向上については、これまでも管渠調査等を実施してきいるが、今後も継続して有収率の向上に努めていきたい。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</si>
</sst>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1533880"/>
        <c:axId val="3415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41533880"/>
        <c:axId val="341534272"/>
      </c:lineChart>
      <c:dateAx>
        <c:axId val="341533880"/>
        <c:scaling>
          <c:orientation val="minMax"/>
        </c:scaling>
        <c:delete val="1"/>
        <c:axPos val="b"/>
        <c:numFmt formatCode="ge" sourceLinked="1"/>
        <c:majorTickMark val="none"/>
        <c:minorTickMark val="none"/>
        <c:tickLblPos val="none"/>
        <c:crossAx val="341534272"/>
        <c:crosses val="autoZero"/>
        <c:auto val="1"/>
        <c:lblOffset val="100"/>
        <c:baseTimeUnit val="years"/>
      </c:dateAx>
      <c:valAx>
        <c:axId val="3415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3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55.93</c:v>
                </c:pt>
                <c:pt idx="1">
                  <c:v>57.71</c:v>
                </c:pt>
                <c:pt idx="2">
                  <c:v>52.57</c:v>
                </c:pt>
                <c:pt idx="3">
                  <c:v>43.14</c:v>
                </c:pt>
                <c:pt idx="4" formatCode="#,##0.00;&quot;△&quot;#,##0.00">
                  <c:v>0</c:v>
                </c:pt>
              </c:numCache>
            </c:numRef>
          </c:val>
        </c:ser>
        <c:dLbls>
          <c:showLegendKey val="0"/>
          <c:showVal val="0"/>
          <c:showCatName val="0"/>
          <c:showSerName val="0"/>
          <c:showPercent val="0"/>
          <c:showBubbleSize val="0"/>
        </c:dLbls>
        <c:gapWidth val="150"/>
        <c:axId val="195059576"/>
        <c:axId val="25046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95059576"/>
        <c:axId val="250468680"/>
      </c:lineChart>
      <c:dateAx>
        <c:axId val="195059576"/>
        <c:scaling>
          <c:orientation val="minMax"/>
        </c:scaling>
        <c:delete val="1"/>
        <c:axPos val="b"/>
        <c:numFmt formatCode="ge" sourceLinked="1"/>
        <c:majorTickMark val="none"/>
        <c:minorTickMark val="none"/>
        <c:tickLblPos val="none"/>
        <c:crossAx val="250468680"/>
        <c:crosses val="autoZero"/>
        <c:auto val="1"/>
        <c:lblOffset val="100"/>
        <c:baseTimeUnit val="years"/>
      </c:dateAx>
      <c:valAx>
        <c:axId val="25046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5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97.43</c:v>
                </c:pt>
                <c:pt idx="1">
                  <c:v>96.6</c:v>
                </c:pt>
                <c:pt idx="2">
                  <c:v>96.37</c:v>
                </c:pt>
                <c:pt idx="3">
                  <c:v>98.29</c:v>
                </c:pt>
                <c:pt idx="4">
                  <c:v>99.18</c:v>
                </c:pt>
              </c:numCache>
            </c:numRef>
          </c:val>
        </c:ser>
        <c:dLbls>
          <c:showLegendKey val="0"/>
          <c:showVal val="0"/>
          <c:showCatName val="0"/>
          <c:showSerName val="0"/>
          <c:showPercent val="0"/>
          <c:showBubbleSize val="0"/>
        </c:dLbls>
        <c:gapWidth val="150"/>
        <c:axId val="254309560"/>
        <c:axId val="25431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54309560"/>
        <c:axId val="254311912"/>
      </c:lineChart>
      <c:dateAx>
        <c:axId val="254309560"/>
        <c:scaling>
          <c:orientation val="minMax"/>
        </c:scaling>
        <c:delete val="1"/>
        <c:axPos val="b"/>
        <c:numFmt formatCode="ge" sourceLinked="1"/>
        <c:majorTickMark val="none"/>
        <c:minorTickMark val="none"/>
        <c:tickLblPos val="none"/>
        <c:crossAx val="254311912"/>
        <c:crosses val="autoZero"/>
        <c:auto val="1"/>
        <c:lblOffset val="100"/>
        <c:baseTimeUnit val="years"/>
      </c:dateAx>
      <c:valAx>
        <c:axId val="25431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0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55.39</c:v>
                </c:pt>
                <c:pt idx="1">
                  <c:v>53</c:v>
                </c:pt>
                <c:pt idx="2">
                  <c:v>52.71</c:v>
                </c:pt>
                <c:pt idx="3">
                  <c:v>53</c:v>
                </c:pt>
                <c:pt idx="4">
                  <c:v>51.18</c:v>
                </c:pt>
              </c:numCache>
            </c:numRef>
          </c:val>
        </c:ser>
        <c:dLbls>
          <c:showLegendKey val="0"/>
          <c:showVal val="0"/>
          <c:showCatName val="0"/>
          <c:showSerName val="0"/>
          <c:showPercent val="0"/>
          <c:showBubbleSize val="0"/>
        </c:dLbls>
        <c:gapWidth val="150"/>
        <c:axId val="341536232"/>
        <c:axId val="34153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536232"/>
        <c:axId val="341535056"/>
      </c:lineChart>
      <c:dateAx>
        <c:axId val="341536232"/>
        <c:scaling>
          <c:orientation val="minMax"/>
        </c:scaling>
        <c:delete val="1"/>
        <c:axPos val="b"/>
        <c:numFmt formatCode="ge" sourceLinked="1"/>
        <c:majorTickMark val="none"/>
        <c:minorTickMark val="none"/>
        <c:tickLblPos val="none"/>
        <c:crossAx val="341535056"/>
        <c:crosses val="autoZero"/>
        <c:auto val="1"/>
        <c:lblOffset val="100"/>
        <c:baseTimeUnit val="years"/>
      </c:dateAx>
      <c:valAx>
        <c:axId val="3415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3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68432"/>
        <c:axId val="25037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68432"/>
        <c:axId val="250371568"/>
      </c:lineChart>
      <c:dateAx>
        <c:axId val="250368432"/>
        <c:scaling>
          <c:orientation val="minMax"/>
        </c:scaling>
        <c:delete val="1"/>
        <c:axPos val="b"/>
        <c:numFmt formatCode="ge" sourceLinked="1"/>
        <c:majorTickMark val="none"/>
        <c:minorTickMark val="none"/>
        <c:tickLblPos val="none"/>
        <c:crossAx val="250371568"/>
        <c:crosses val="autoZero"/>
        <c:auto val="1"/>
        <c:lblOffset val="100"/>
        <c:baseTimeUnit val="years"/>
      </c:dateAx>
      <c:valAx>
        <c:axId val="25037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69216"/>
        <c:axId val="25036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69216"/>
        <c:axId val="250368824"/>
      </c:lineChart>
      <c:dateAx>
        <c:axId val="250369216"/>
        <c:scaling>
          <c:orientation val="minMax"/>
        </c:scaling>
        <c:delete val="1"/>
        <c:axPos val="b"/>
        <c:numFmt formatCode="ge" sourceLinked="1"/>
        <c:majorTickMark val="none"/>
        <c:minorTickMark val="none"/>
        <c:tickLblPos val="none"/>
        <c:crossAx val="250368824"/>
        <c:crosses val="autoZero"/>
        <c:auto val="1"/>
        <c:lblOffset val="100"/>
        <c:baseTimeUnit val="years"/>
      </c:dateAx>
      <c:valAx>
        <c:axId val="25036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061928"/>
        <c:axId val="19505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061928"/>
        <c:axId val="195059184"/>
      </c:lineChart>
      <c:dateAx>
        <c:axId val="195061928"/>
        <c:scaling>
          <c:orientation val="minMax"/>
        </c:scaling>
        <c:delete val="1"/>
        <c:axPos val="b"/>
        <c:numFmt formatCode="ge" sourceLinked="1"/>
        <c:majorTickMark val="none"/>
        <c:minorTickMark val="none"/>
        <c:tickLblPos val="none"/>
        <c:crossAx val="195059184"/>
        <c:crosses val="autoZero"/>
        <c:auto val="1"/>
        <c:lblOffset val="100"/>
        <c:baseTimeUnit val="years"/>
      </c:dateAx>
      <c:valAx>
        <c:axId val="19505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6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058792"/>
        <c:axId val="19506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058792"/>
        <c:axId val="195060752"/>
      </c:lineChart>
      <c:dateAx>
        <c:axId val="195058792"/>
        <c:scaling>
          <c:orientation val="minMax"/>
        </c:scaling>
        <c:delete val="1"/>
        <c:axPos val="b"/>
        <c:numFmt formatCode="ge" sourceLinked="1"/>
        <c:majorTickMark val="none"/>
        <c:minorTickMark val="none"/>
        <c:tickLblPos val="none"/>
        <c:crossAx val="195060752"/>
        <c:crosses val="autoZero"/>
        <c:auto val="1"/>
        <c:lblOffset val="100"/>
        <c:baseTimeUnit val="years"/>
      </c:dateAx>
      <c:valAx>
        <c:axId val="19506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1207.48</c:v>
                </c:pt>
                <c:pt idx="1">
                  <c:v>1251.52</c:v>
                </c:pt>
                <c:pt idx="2">
                  <c:v>1056.72</c:v>
                </c:pt>
                <c:pt idx="3">
                  <c:v>930.51</c:v>
                </c:pt>
                <c:pt idx="4" formatCode="#,##0.00;&quot;△&quot;#,##0.00">
                  <c:v>0</c:v>
                </c:pt>
              </c:numCache>
            </c:numRef>
          </c:val>
        </c:ser>
        <c:dLbls>
          <c:showLegendKey val="0"/>
          <c:showVal val="0"/>
          <c:showCatName val="0"/>
          <c:showSerName val="0"/>
          <c:showPercent val="0"/>
          <c:showBubbleSize val="0"/>
        </c:dLbls>
        <c:gapWidth val="150"/>
        <c:axId val="250365904"/>
        <c:axId val="2503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50365904"/>
        <c:axId val="250366688"/>
      </c:lineChart>
      <c:dateAx>
        <c:axId val="250365904"/>
        <c:scaling>
          <c:orientation val="minMax"/>
        </c:scaling>
        <c:delete val="1"/>
        <c:axPos val="b"/>
        <c:numFmt formatCode="ge" sourceLinked="1"/>
        <c:majorTickMark val="none"/>
        <c:minorTickMark val="none"/>
        <c:tickLblPos val="none"/>
        <c:crossAx val="250366688"/>
        <c:crosses val="autoZero"/>
        <c:auto val="1"/>
        <c:lblOffset val="100"/>
        <c:baseTimeUnit val="years"/>
      </c:dateAx>
      <c:valAx>
        <c:axId val="2503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38.380000000000003</c:v>
                </c:pt>
                <c:pt idx="1">
                  <c:v>39.28</c:v>
                </c:pt>
                <c:pt idx="2">
                  <c:v>37.99</c:v>
                </c:pt>
                <c:pt idx="3">
                  <c:v>39.04</c:v>
                </c:pt>
                <c:pt idx="4">
                  <c:v>38.549999999999997</c:v>
                </c:pt>
              </c:numCache>
            </c:numRef>
          </c:val>
        </c:ser>
        <c:dLbls>
          <c:showLegendKey val="0"/>
          <c:showVal val="0"/>
          <c:showCatName val="0"/>
          <c:showSerName val="0"/>
          <c:showPercent val="0"/>
          <c:showBubbleSize val="0"/>
        </c:dLbls>
        <c:gapWidth val="150"/>
        <c:axId val="250363944"/>
        <c:axId val="25036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50363944"/>
        <c:axId val="250365512"/>
      </c:lineChart>
      <c:dateAx>
        <c:axId val="250363944"/>
        <c:scaling>
          <c:orientation val="minMax"/>
        </c:scaling>
        <c:delete val="1"/>
        <c:axPos val="b"/>
        <c:numFmt formatCode="ge" sourceLinked="1"/>
        <c:majorTickMark val="none"/>
        <c:minorTickMark val="none"/>
        <c:tickLblPos val="none"/>
        <c:crossAx val="250365512"/>
        <c:crosses val="autoZero"/>
        <c:auto val="1"/>
        <c:lblOffset val="100"/>
        <c:baseTimeUnit val="years"/>
      </c:dateAx>
      <c:valAx>
        <c:axId val="25036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416.37</c:v>
                </c:pt>
                <c:pt idx="1">
                  <c:v>405</c:v>
                </c:pt>
                <c:pt idx="2">
                  <c:v>420.39</c:v>
                </c:pt>
                <c:pt idx="3">
                  <c:v>408.33</c:v>
                </c:pt>
                <c:pt idx="4">
                  <c:v>412.05</c:v>
                </c:pt>
              </c:numCache>
            </c:numRef>
          </c:val>
        </c:ser>
        <c:dLbls>
          <c:showLegendKey val="0"/>
          <c:showVal val="0"/>
          <c:showCatName val="0"/>
          <c:showSerName val="0"/>
          <c:showPercent val="0"/>
          <c:showBubbleSize val="0"/>
        </c:dLbls>
        <c:gapWidth val="150"/>
        <c:axId val="250466720"/>
        <c:axId val="2504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50466720"/>
        <c:axId val="250468288"/>
      </c:lineChart>
      <c:dateAx>
        <c:axId val="250466720"/>
        <c:scaling>
          <c:orientation val="minMax"/>
        </c:scaling>
        <c:delete val="1"/>
        <c:axPos val="b"/>
        <c:numFmt formatCode="ge" sourceLinked="1"/>
        <c:majorTickMark val="none"/>
        <c:minorTickMark val="none"/>
        <c:tickLblPos val="none"/>
        <c:crossAx val="250468288"/>
        <c:crosses val="autoZero"/>
        <c:auto val="1"/>
        <c:lblOffset val="100"/>
        <c:baseTimeUnit val="years"/>
      </c:dateAx>
      <c:valAx>
        <c:axId val="2504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Normal="100" workbookViewId="0">
      <selection activeCell="BK76" sqref="BK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和寒町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3605</v>
      </c>
      <c r="AM8" s="64"/>
      <c r="AN8" s="64"/>
      <c r="AO8" s="64"/>
      <c r="AP8" s="64"/>
      <c r="AQ8" s="64"/>
      <c r="AR8" s="64"/>
      <c r="AS8" s="64"/>
      <c r="AT8" s="63">
        <f>データ!S6</f>
        <v>225.11</v>
      </c>
      <c r="AU8" s="63"/>
      <c r="AV8" s="63"/>
      <c r="AW8" s="63"/>
      <c r="AX8" s="63"/>
      <c r="AY8" s="63"/>
      <c r="AZ8" s="63"/>
      <c r="BA8" s="63"/>
      <c r="BB8" s="63">
        <f>データ!T6</f>
        <v>16.010000000000002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71.31</v>
      </c>
      <c r="Q10" s="63"/>
      <c r="R10" s="63"/>
      <c r="S10" s="63"/>
      <c r="T10" s="63"/>
      <c r="U10" s="63"/>
      <c r="V10" s="63"/>
      <c r="W10" s="63">
        <f>データ!P6</f>
        <v>71.599999999999994</v>
      </c>
      <c r="X10" s="63"/>
      <c r="Y10" s="63"/>
      <c r="Z10" s="63"/>
      <c r="AA10" s="63"/>
      <c r="AB10" s="63"/>
      <c r="AC10" s="63"/>
      <c r="AD10" s="64">
        <f>データ!Q6</f>
        <v>2910</v>
      </c>
      <c r="AE10" s="64"/>
      <c r="AF10" s="64"/>
      <c r="AG10" s="64"/>
      <c r="AH10" s="64"/>
      <c r="AI10" s="64"/>
      <c r="AJ10" s="64"/>
      <c r="AK10" s="2"/>
      <c r="AL10" s="64">
        <f>データ!U6</f>
        <v>2562</v>
      </c>
      <c r="AM10" s="64"/>
      <c r="AN10" s="64"/>
      <c r="AO10" s="64"/>
      <c r="AP10" s="64"/>
      <c r="AQ10" s="64"/>
      <c r="AR10" s="64"/>
      <c r="AS10" s="64"/>
      <c r="AT10" s="63">
        <f>データ!V6</f>
        <v>1.21</v>
      </c>
      <c r="AU10" s="63"/>
      <c r="AV10" s="63"/>
      <c r="AW10" s="63"/>
      <c r="AX10" s="63"/>
      <c r="AY10" s="63"/>
      <c r="AZ10" s="63"/>
      <c r="BA10" s="63"/>
      <c r="BB10" s="63">
        <f>データ!W6</f>
        <v>2117.36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14648</v>
      </c>
      <c r="D6" s="31">
        <f t="shared" si="3"/>
        <v>47</v>
      </c>
      <c r="E6" s="31">
        <f t="shared" si="3"/>
        <v>17</v>
      </c>
      <c r="F6" s="31">
        <f t="shared" si="3"/>
        <v>4</v>
      </c>
      <c r="G6" s="31">
        <f t="shared" si="3"/>
        <v>0</v>
      </c>
      <c r="H6" s="31" t="str">
        <f t="shared" si="3"/>
        <v>北海道　和寒町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71.31</v>
      </c>
      <c r="P6" s="32">
        <f t="shared" si="3"/>
        <v>71.599999999999994</v>
      </c>
      <c r="Q6" s="32">
        <f t="shared" si="3"/>
        <v>2910</v>
      </c>
      <c r="R6" s="32">
        <f t="shared" si="3"/>
        <v>3605</v>
      </c>
      <c r="S6" s="32">
        <f t="shared" si="3"/>
        <v>225.11</v>
      </c>
      <c r="T6" s="32">
        <f t="shared" si="3"/>
        <v>16.010000000000002</v>
      </c>
      <c r="U6" s="32">
        <f t="shared" si="3"/>
        <v>2562</v>
      </c>
      <c r="V6" s="32">
        <f t="shared" si="3"/>
        <v>1.21</v>
      </c>
      <c r="W6" s="32">
        <f t="shared" si="3"/>
        <v>2117.36</v>
      </c>
      <c r="X6" s="33">
        <f>IF(X7="",NA(),X7)</f>
        <v>55.39</v>
      </c>
      <c r="Y6" s="33">
        <f t="shared" ref="Y6:AG6" si="4">IF(Y7="",NA(),Y7)</f>
        <v>53</v>
      </c>
      <c r="Z6" s="33">
        <f t="shared" si="4"/>
        <v>52.71</v>
      </c>
      <c r="AA6" s="33">
        <f t="shared" si="4"/>
        <v>53</v>
      </c>
      <c r="AB6" s="33">
        <f t="shared" si="4"/>
        <v>51.18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1207.48</v>
      </c>
      <c r="BF6" s="33">
        <f t="shared" ref="BF6:BN6" si="7">IF(BF7="",NA(),BF7)</f>
        <v>1251.52</v>
      </c>
      <c r="BG6" s="33">
        <f t="shared" si="7"/>
        <v>1056.72</v>
      </c>
      <c r="BH6" s="33">
        <f t="shared" si="7"/>
        <v>930.51</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38.380000000000003</v>
      </c>
      <c r="BQ6" s="33">
        <f t="shared" ref="BQ6:BY6" si="8">IF(BQ7="",NA(),BQ7)</f>
        <v>39.28</v>
      </c>
      <c r="BR6" s="33">
        <f t="shared" si="8"/>
        <v>37.99</v>
      </c>
      <c r="BS6" s="33">
        <f t="shared" si="8"/>
        <v>39.04</v>
      </c>
      <c r="BT6" s="33">
        <f t="shared" si="8"/>
        <v>38.549999999999997</v>
      </c>
      <c r="BU6" s="33">
        <f t="shared" si="8"/>
        <v>60.75</v>
      </c>
      <c r="BV6" s="33">
        <f t="shared" si="8"/>
        <v>62.83</v>
      </c>
      <c r="BW6" s="33">
        <f t="shared" si="8"/>
        <v>64.63</v>
      </c>
      <c r="BX6" s="33">
        <f t="shared" si="8"/>
        <v>66.56</v>
      </c>
      <c r="BY6" s="33">
        <f t="shared" si="8"/>
        <v>66.22</v>
      </c>
      <c r="BZ6" s="32" t="str">
        <f>IF(BZ7="","",IF(BZ7="-","【-】","【"&amp;SUBSTITUTE(TEXT(BZ7,"#,##0.00"),"-","△")&amp;"】"))</f>
        <v>【64.73】</v>
      </c>
      <c r="CA6" s="33">
        <f>IF(CA7="",NA(),CA7)</f>
        <v>416.37</v>
      </c>
      <c r="CB6" s="33">
        <f t="shared" ref="CB6:CJ6" si="9">IF(CB7="",NA(),CB7)</f>
        <v>405</v>
      </c>
      <c r="CC6" s="33">
        <f t="shared" si="9"/>
        <v>420.39</v>
      </c>
      <c r="CD6" s="33">
        <f t="shared" si="9"/>
        <v>408.33</v>
      </c>
      <c r="CE6" s="33">
        <f t="shared" si="9"/>
        <v>412.05</v>
      </c>
      <c r="CF6" s="33">
        <f t="shared" si="9"/>
        <v>256</v>
      </c>
      <c r="CG6" s="33">
        <f t="shared" si="9"/>
        <v>250.43</v>
      </c>
      <c r="CH6" s="33">
        <f t="shared" si="9"/>
        <v>245.75</v>
      </c>
      <c r="CI6" s="33">
        <f t="shared" si="9"/>
        <v>244.29</v>
      </c>
      <c r="CJ6" s="33">
        <f t="shared" si="9"/>
        <v>246.72</v>
      </c>
      <c r="CK6" s="32" t="str">
        <f>IF(CK7="","",IF(CK7="-","【-】","【"&amp;SUBSTITUTE(TEXT(CK7,"#,##0.00"),"-","△")&amp;"】"))</f>
        <v>【250.25】</v>
      </c>
      <c r="CL6" s="33">
        <f>IF(CL7="",NA(),CL7)</f>
        <v>55.93</v>
      </c>
      <c r="CM6" s="33">
        <f t="shared" ref="CM6:CU6" si="10">IF(CM7="",NA(),CM7)</f>
        <v>57.71</v>
      </c>
      <c r="CN6" s="33">
        <f t="shared" si="10"/>
        <v>52.57</v>
      </c>
      <c r="CO6" s="33">
        <f t="shared" si="10"/>
        <v>43.14</v>
      </c>
      <c r="CP6" s="32">
        <f t="shared" si="10"/>
        <v>0</v>
      </c>
      <c r="CQ6" s="33">
        <f t="shared" si="10"/>
        <v>41.59</v>
      </c>
      <c r="CR6" s="33">
        <f t="shared" si="10"/>
        <v>42.31</v>
      </c>
      <c r="CS6" s="33">
        <f t="shared" si="10"/>
        <v>43.65</v>
      </c>
      <c r="CT6" s="33">
        <f t="shared" si="10"/>
        <v>43.58</v>
      </c>
      <c r="CU6" s="33">
        <f t="shared" si="10"/>
        <v>41.35</v>
      </c>
      <c r="CV6" s="32" t="str">
        <f>IF(CV7="","",IF(CV7="-","【-】","【"&amp;SUBSTITUTE(TEXT(CV7,"#,##0.00"),"-","△")&amp;"】"))</f>
        <v>【40.31】</v>
      </c>
      <c r="CW6" s="33">
        <f>IF(CW7="",NA(),CW7)</f>
        <v>97.43</v>
      </c>
      <c r="CX6" s="33">
        <f t="shared" ref="CX6:DF6" si="11">IF(CX7="",NA(),CX7)</f>
        <v>96.6</v>
      </c>
      <c r="CY6" s="33">
        <f t="shared" si="11"/>
        <v>96.37</v>
      </c>
      <c r="CZ6" s="33">
        <f t="shared" si="11"/>
        <v>98.29</v>
      </c>
      <c r="DA6" s="33">
        <f t="shared" si="11"/>
        <v>99.18</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14648</v>
      </c>
      <c r="D7" s="35">
        <v>47</v>
      </c>
      <c r="E7" s="35">
        <v>17</v>
      </c>
      <c r="F7" s="35">
        <v>4</v>
      </c>
      <c r="G7" s="35">
        <v>0</v>
      </c>
      <c r="H7" s="35" t="s">
        <v>96</v>
      </c>
      <c r="I7" s="35" t="s">
        <v>97</v>
      </c>
      <c r="J7" s="35" t="s">
        <v>98</v>
      </c>
      <c r="K7" s="35" t="s">
        <v>99</v>
      </c>
      <c r="L7" s="35" t="s">
        <v>100</v>
      </c>
      <c r="M7" s="36" t="s">
        <v>101</v>
      </c>
      <c r="N7" s="36" t="s">
        <v>102</v>
      </c>
      <c r="O7" s="36">
        <v>71.31</v>
      </c>
      <c r="P7" s="36">
        <v>71.599999999999994</v>
      </c>
      <c r="Q7" s="36">
        <v>2910</v>
      </c>
      <c r="R7" s="36">
        <v>3605</v>
      </c>
      <c r="S7" s="36">
        <v>225.11</v>
      </c>
      <c r="T7" s="36">
        <v>16.010000000000002</v>
      </c>
      <c r="U7" s="36">
        <v>2562</v>
      </c>
      <c r="V7" s="36">
        <v>1.21</v>
      </c>
      <c r="W7" s="36">
        <v>2117.36</v>
      </c>
      <c r="X7" s="36">
        <v>55.39</v>
      </c>
      <c r="Y7" s="36">
        <v>53</v>
      </c>
      <c r="Z7" s="36">
        <v>52.71</v>
      </c>
      <c r="AA7" s="36">
        <v>53</v>
      </c>
      <c r="AB7" s="36">
        <v>51.18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1207.48</v>
      </c>
      <c r="BF7" s="36">
        <v>1251.52</v>
      </c>
      <c r="BG7" s="36">
        <v>1056.72</v>
      </c>
      <c r="BH7" s="36">
        <v>930.51</v>
      </c>
      <c r="BI7" s="36">
        <v>0</v>
      </c>
      <c r="BJ7" s="36">
        <v>1764.87</v>
      </c>
      <c r="BK7" s="36">
        <v>1622.51</v>
      </c>
      <c r="BL7" s="36">
        <v>1569.13</v>
      </c>
      <c r="BM7" s="36">
        <v>1436</v>
      </c>
      <c r="BN7" s="36">
        <v>1434.89</v>
      </c>
      <c r="BO7" s="36">
        <v>1457.06</v>
      </c>
      <c r="BP7" s="36">
        <v>38.380000000000003</v>
      </c>
      <c r="BQ7" s="36">
        <v>39.28</v>
      </c>
      <c r="BR7" s="36">
        <v>37.99</v>
      </c>
      <c r="BS7" s="36">
        <v>39.04</v>
      </c>
      <c r="BT7" s="36">
        <v>38.549999999999997</v>
      </c>
      <c r="BU7" s="36">
        <v>60.75</v>
      </c>
      <c r="BV7" s="36">
        <v>62.83</v>
      </c>
      <c r="BW7" s="36">
        <v>64.63</v>
      </c>
      <c r="BX7" s="36">
        <v>66.56</v>
      </c>
      <c r="BY7" s="36">
        <v>66.22</v>
      </c>
      <c r="BZ7" s="36">
        <v>64.73</v>
      </c>
      <c r="CA7" s="36">
        <v>416.37</v>
      </c>
      <c r="CB7" s="36">
        <v>405</v>
      </c>
      <c r="CC7" s="36">
        <v>420.39</v>
      </c>
      <c r="CD7" s="36">
        <v>408.33</v>
      </c>
      <c r="CE7" s="36">
        <v>412.05</v>
      </c>
      <c r="CF7" s="36">
        <v>256</v>
      </c>
      <c r="CG7" s="36">
        <v>250.43</v>
      </c>
      <c r="CH7" s="36">
        <v>245.75</v>
      </c>
      <c r="CI7" s="36">
        <v>244.29</v>
      </c>
      <c r="CJ7" s="36">
        <v>246.72</v>
      </c>
      <c r="CK7" s="36">
        <v>250.25</v>
      </c>
      <c r="CL7" s="36">
        <v>55.93</v>
      </c>
      <c r="CM7" s="36">
        <v>57.71</v>
      </c>
      <c r="CN7" s="36">
        <v>52.57</v>
      </c>
      <c r="CO7" s="36">
        <v>43.14</v>
      </c>
      <c r="CP7" s="36">
        <v>0</v>
      </c>
      <c r="CQ7" s="36">
        <v>41.59</v>
      </c>
      <c r="CR7" s="36">
        <v>42.31</v>
      </c>
      <c r="CS7" s="36">
        <v>43.65</v>
      </c>
      <c r="CT7" s="36">
        <v>43.58</v>
      </c>
      <c r="CU7" s="36">
        <v>41.35</v>
      </c>
      <c r="CV7" s="36">
        <v>40.31</v>
      </c>
      <c r="CW7" s="36">
        <v>97.43</v>
      </c>
      <c r="CX7" s="36">
        <v>96.6</v>
      </c>
      <c r="CY7" s="36">
        <v>96.37</v>
      </c>
      <c r="CZ7" s="36">
        <v>98.29</v>
      </c>
      <c r="DA7" s="36">
        <v>99.18</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hokkaido</cp:lastModifiedBy>
  <dcterms:created xsi:type="dcterms:W3CDTF">2017-02-08T02:57:26Z</dcterms:created>
  <dcterms:modified xsi:type="dcterms:W3CDTF">2017-02-13T05:43:47Z</dcterms:modified>
</cp:coreProperties>
</file>